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J1939=&gt;CAN BUS" sheetId="1" r:id="rId1"/>
    <sheet name="Mask &amp; Filter =&gt;System Array " sheetId="2" r:id="rId2"/>
    <sheet name="System Array=&gt;Message ID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<sst xmlns="http://schemas.openxmlformats.org/spreadsheetml/2006/main" count="51" uniqueCount="46">
  <si>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Reserved Bit</t>
  </si>
  <si>
    <t>Priority (Decimal)</t>
  </si>
  <si>
    <t>DP(Decimal)</t>
  </si>
  <si>
    <t>PF(Decimal)</t>
  </si>
  <si>
    <t>PS(Decimal)</t>
  </si>
  <si>
    <t>Source Address(Decimal)</t>
  </si>
  <si>
    <t>CAN ID(Hex)</t>
  </si>
  <si>
    <t>CAN ID(Decimal)</t>
  </si>
  <si>
    <t>Mask (Deimal)</t>
  </si>
  <si>
    <t>Mask (Hex)</t>
  </si>
  <si>
    <t>Filter(Decimal)</t>
  </si>
  <si>
    <t>Filter(Hex)</t>
  </si>
  <si>
    <t>Input parameter</t>
  </si>
  <si>
    <t>Output Parameter</t>
  </si>
  <si>
    <t>Mask1%(1) (Hex)</t>
  </si>
  <si>
    <t xml:space="preserve">Mask1%(2) (Hex) </t>
  </si>
  <si>
    <t>Filt11%(1) (Hex)</t>
  </si>
  <si>
    <t>Filt11%(2) (Hex)</t>
  </si>
  <si>
    <t>CANDAT%(2) Hex</t>
  </si>
  <si>
    <t>CANDAT%3) Hex</t>
  </si>
  <si>
    <t>Message ID (Hex)</t>
  </si>
  <si>
    <t>Message ID Hex</t>
  </si>
  <si>
    <t>56f8</t>
  </si>
  <si>
    <t>Mask or Filter or Message ID ( Hex )</t>
  </si>
  <si>
    <t>Mask1%(1) or Filt11%(1) or CANDAT%(2) (Hex)</t>
  </si>
  <si>
    <t>Mask1%(2) or Filt11%(2) or CANDAT%(3)  (Hex)</t>
  </si>
  <si>
    <t xml:space="preserve">Mask or Filter or Message ID  transfers to System integer array of uCBasic for 29 bits' Message ID </t>
  </si>
  <si>
    <t xml:space="preserve">Mask or Filter or Message ID transfers to System integer array of uCBasic for 11 bits' Message ID </t>
  </si>
  <si>
    <t>Mask or Filter  Message ID ( Hex )</t>
  </si>
  <si>
    <t>Filt11%(1) or CANDAT%(2) (Hex)</t>
  </si>
  <si>
    <t>Mask1%(1)  (Hex)</t>
  </si>
  <si>
    <t>Input Parameters</t>
  </si>
  <si>
    <t xml:space="preserve">System integer arrays transfer to 29 bits' Message ID </t>
  </si>
  <si>
    <t>Output Parameters</t>
  </si>
  <si>
    <t>J1939 transfers to CAN BUS Message ID and the system integer arrays of uCBasic</t>
  </si>
  <si>
    <t>System integer array transfer to 11 bits' Message ID</t>
  </si>
  <si>
    <r>
      <t>Note</t>
    </r>
    <r>
      <rPr>
        <sz val="10"/>
        <color indexed="10"/>
        <rFont val="Arial"/>
        <family val="2"/>
      </rPr>
      <t>: Filt12% and Mask2% and Filt21% and Filt22% arrays is the same transfer table above</t>
    </r>
  </si>
  <si>
    <r>
      <t>Note:</t>
    </r>
    <r>
      <rPr>
        <sz val="10"/>
        <color indexed="10"/>
        <rFont val="Arial"/>
        <family val="0"/>
      </rPr>
      <t xml:space="preserve"> Filt12% and Mask2% and Filt21% and Filt22% arrays is the same transfering table above</t>
    </r>
  </si>
  <si>
    <r>
      <t>Note</t>
    </r>
    <r>
      <rPr>
        <sz val="10"/>
        <color indexed="10"/>
        <rFont val="Arial"/>
        <family val="2"/>
      </rPr>
      <t>: You can use Filt12% array, and Mask2% Filt21% Filt22% arrays. The transfer table for them is the same as the one above. In this way, you can get 4 GPNs of J1939 in one-time masks and filters setting.</t>
    </r>
  </si>
  <si>
    <t>CF00400</t>
  </si>
  <si>
    <t>63C</t>
  </si>
  <si>
    <t>FA45</t>
  </si>
  <si>
    <t>PGN (decimal)</t>
  </si>
  <si>
    <t>Destination Address (decimal)</t>
  </si>
  <si>
    <t>Input parameters</t>
  </si>
  <si>
    <t>Input Parameter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</si>
</sst>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2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2" borderId="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7"/>
  <sheetViews>
    <sheetView tabSelected="1" workbookViewId="0" topLeftCell="A1">
      <selection activeCell="N12" sqref="N12"/>
    </sheetView>
  </sheetViews>
  <sheetFormatPr defaultColWidth="9.140625" defaultRowHeight="12.75"/>
  <cols>
    <col min="2" max="2" width="13.28125" style="0" bestFit="1" customWidth="1"/>
    <col min="3" max="3" width="26.421875" style="0" bestFit="1" customWidth="1"/>
    <col min="4" max="4" width="14.57421875" style="0" customWidth="1"/>
    <col min="5" max="5" width="15.57421875" style="0" customWidth="1"/>
    <col min="6" max="6" width="11.421875" style="0" bestFit="1" customWidth="1"/>
    <col min="7" max="7" width="11.28125" style="0" bestFit="1" customWidth="1"/>
    <col min="8" max="8" width="11.421875" style="0" bestFit="1" customWidth="1"/>
    <col min="9" max="9" width="22.57421875" style="0" bestFit="1" customWidth="1"/>
    <col min="10" max="10" width="3.00390625" style="0" customWidth="1"/>
    <col min="11" max="11" width="15.140625" style="0" bestFit="1" customWidth="1"/>
    <col min="12" max="12" width="11.57421875" style="0" bestFit="1" customWidth="1"/>
    <col min="13" max="13" width="13.140625" style="0" bestFit="1" customWidth="1"/>
    <col min="14" max="14" width="10.57421875" style="0" bestFit="1" customWidth="1"/>
    <col min="15" max="15" width="13.140625" style="0" bestFit="1" customWidth="1"/>
    <col min="17" max="17" width="3.8515625" style="0" customWidth="1"/>
    <col min="18" max="18" width="15.140625" style="0" customWidth="1"/>
    <col min="19" max="19" width="16.140625" style="0" bestFit="1" customWidth="1"/>
    <col min="20" max="21" width="14.57421875" style="0" bestFit="1" customWidth="1"/>
  </cols>
  <sheetData>
    <row r="1" ht="13.5" thickBot="1"/>
    <row r="2" spans="2:21" ht="13.5" thickTop="1">
      <c r="B2" s="21" t="s">
        <v>34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2:21" ht="12.75">
      <c r="B3" s="34" t="s">
        <v>31</v>
      </c>
      <c r="C3" s="4"/>
      <c r="D3" s="68"/>
      <c r="E3" s="68"/>
      <c r="F3" s="68"/>
      <c r="G3" s="68"/>
      <c r="H3" s="68"/>
      <c r="I3" s="10"/>
      <c r="J3" s="27"/>
      <c r="K3" s="37" t="s">
        <v>33</v>
      </c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2:21" s="1" customFormat="1" ht="12.75">
      <c r="B4" s="29" t="s">
        <v>42</v>
      </c>
      <c r="C4" s="25" t="s">
        <v>43</v>
      </c>
      <c r="D4" s="65" t="s">
        <v>1</v>
      </c>
      <c r="E4" s="35" t="s">
        <v>0</v>
      </c>
      <c r="F4" s="35" t="s">
        <v>2</v>
      </c>
      <c r="G4" s="35" t="s">
        <v>3</v>
      </c>
      <c r="H4" s="35" t="s">
        <v>4</v>
      </c>
      <c r="I4" s="36" t="s">
        <v>5</v>
      </c>
      <c r="J4" s="72"/>
      <c r="K4" s="29" t="s">
        <v>7</v>
      </c>
      <c r="L4" s="25" t="s">
        <v>6</v>
      </c>
      <c r="M4" s="25" t="s">
        <v>8</v>
      </c>
      <c r="N4" s="25" t="s">
        <v>9</v>
      </c>
      <c r="O4" s="25" t="s">
        <v>10</v>
      </c>
      <c r="P4" s="25" t="s">
        <v>11</v>
      </c>
      <c r="Q4" s="25"/>
      <c r="R4" s="39" t="s">
        <v>14</v>
      </c>
      <c r="S4" s="39" t="s">
        <v>15</v>
      </c>
      <c r="T4" s="39" t="s">
        <v>16</v>
      </c>
      <c r="U4" s="40" t="s">
        <v>17</v>
      </c>
    </row>
    <row r="5" spans="2:21" ht="12.75">
      <c r="B5" s="52">
        <v>59904</v>
      </c>
      <c r="C5" s="53">
        <v>12</v>
      </c>
      <c r="D5" s="66">
        <v>6</v>
      </c>
      <c r="E5" s="53">
        <v>0</v>
      </c>
      <c r="F5" s="53">
        <v>0</v>
      </c>
      <c r="G5" s="71">
        <f>MOD(INT(B5/2^8),2^8)</f>
        <v>234</v>
      </c>
      <c r="H5" s="71">
        <f>IF(G5&gt;=240,MOD(B5,2^8),C5)</f>
        <v>12</v>
      </c>
      <c r="I5" s="54">
        <v>1</v>
      </c>
      <c r="J5" s="2"/>
      <c r="K5" s="9">
        <f>I5+2^8*H5+2^16*G5+2^24*F5+2^25*E5+2^26*D5</f>
        <v>417991681</v>
      </c>
      <c r="L5" s="5" t="str">
        <f>DEC2HEX(K5)</f>
        <v>18EA0C01</v>
      </c>
      <c r="M5" s="5">
        <f>HEX2DEC(N5)</f>
        <v>67043328</v>
      </c>
      <c r="N5" s="5" t="str">
        <f>IF(G5&gt;=240,DEC2HEX(67108608),DEC2HEX(67043328))</f>
        <v>3FF0000</v>
      </c>
      <c r="O5" s="5">
        <f aca="true" t="shared" si="0" ref="O5:P9">K5</f>
        <v>417991681</v>
      </c>
      <c r="P5" s="5" t="str">
        <f t="shared" si="0"/>
        <v>18EA0C01</v>
      </c>
      <c r="Q5" s="5"/>
      <c r="R5" s="5" t="str">
        <f>DEC2HEX(8+INT(M5/2^18)*(2^5)+(MOD(M5,2^18))/2^16)</f>
        <v>1FEB</v>
      </c>
      <c r="S5" s="5" t="str">
        <f>DEC2HEX(MOD(M5,2^16))</f>
        <v>0</v>
      </c>
      <c r="T5" s="5" t="str">
        <f>DEC2HEX(8+INT(O5/2^18)*(2^5)+(MOD(O5,2^18))/2^16)</f>
        <v>C74A</v>
      </c>
      <c r="U5" s="47" t="str">
        <f>DEC2HEX(MOD(O5,2^16))</f>
        <v>C01</v>
      </c>
    </row>
    <row r="6" spans="2:21" ht="12.75">
      <c r="B6" s="52">
        <v>65267</v>
      </c>
      <c r="C6" s="53"/>
      <c r="D6" s="66">
        <v>6</v>
      </c>
      <c r="E6" s="53">
        <v>0</v>
      </c>
      <c r="F6" s="53">
        <v>0</v>
      </c>
      <c r="G6" s="71">
        <f aca="true" t="shared" si="1" ref="G6:G36">MOD(INT(B6/2^8),2^8)</f>
        <v>254</v>
      </c>
      <c r="H6" s="71">
        <f aca="true" t="shared" si="2" ref="H6:H36">IF(G6&gt;=240,MOD(B6,2^8),C6)</f>
        <v>243</v>
      </c>
      <c r="I6" s="54">
        <v>0</v>
      </c>
      <c r="J6" s="2"/>
      <c r="K6" s="9">
        <f aca="true" t="shared" si="3" ref="K6:K36">I6+2^8*H6+2^16*G6+2^24*F6+2^25*E6+2^26*D6</f>
        <v>419361536</v>
      </c>
      <c r="L6" s="5" t="str">
        <f>DEC2HEX(K6)</f>
        <v>18FEF300</v>
      </c>
      <c r="M6" s="5">
        <f>HEX2DEC(N6)</f>
        <v>67108608</v>
      </c>
      <c r="N6" s="5" t="str">
        <f>IF(G6&gt;=240,DEC2HEX(67108608),DEC2HEX(67043328))</f>
        <v>3FFFF00</v>
      </c>
      <c r="O6" s="5">
        <f t="shared" si="0"/>
        <v>419361536</v>
      </c>
      <c r="P6" s="5" t="str">
        <f t="shared" si="0"/>
        <v>18FEF300</v>
      </c>
      <c r="Q6" s="5"/>
      <c r="R6" s="5" t="str">
        <f>DEC2HEX(8+INT(M6/2^18)*(2^5)+(MOD(M6,2^18))/2^16)</f>
        <v>1FEB</v>
      </c>
      <c r="S6" s="5" t="str">
        <f>DEC2HEX(MOD(M6,2^16))</f>
        <v>FF00</v>
      </c>
      <c r="T6" s="5" t="str">
        <f>DEC2HEX(8+INT(O6/2^18)*(2^5)+(MOD(O6,2^18))/2^16)</f>
        <v>C7EA</v>
      </c>
      <c r="U6" s="47" t="str">
        <f>DEC2HEX(MOD(O6,2^16))</f>
        <v>F300</v>
      </c>
    </row>
    <row r="7" spans="2:21" ht="12.75">
      <c r="B7" s="52">
        <v>65256</v>
      </c>
      <c r="C7" s="53"/>
      <c r="D7" s="66">
        <v>6</v>
      </c>
      <c r="E7" s="53">
        <v>0</v>
      </c>
      <c r="F7" s="53">
        <v>0</v>
      </c>
      <c r="G7" s="71">
        <f t="shared" si="1"/>
        <v>254</v>
      </c>
      <c r="H7" s="71">
        <f t="shared" si="2"/>
        <v>232</v>
      </c>
      <c r="I7" s="54">
        <v>0</v>
      </c>
      <c r="J7" s="2"/>
      <c r="K7" s="9">
        <f t="shared" si="3"/>
        <v>419358720</v>
      </c>
      <c r="L7" s="5" t="str">
        <f>DEC2HEX(K7)</f>
        <v>18FEE800</v>
      </c>
      <c r="M7" s="5">
        <f>HEX2DEC(N7)</f>
        <v>67108608</v>
      </c>
      <c r="N7" s="5" t="str">
        <f>IF(G7&gt;=240,DEC2HEX(67108608),DEC2HEX(67043328))</f>
        <v>3FFFF00</v>
      </c>
      <c r="O7" s="5">
        <f t="shared" si="0"/>
        <v>419358720</v>
      </c>
      <c r="P7" s="5" t="str">
        <f t="shared" si="0"/>
        <v>18FEE800</v>
      </c>
      <c r="Q7" s="5"/>
      <c r="R7" s="5" t="str">
        <f>DEC2HEX(8+INT(M7/2^18)*(2^5)+(MOD(M7,2^18))/2^16)</f>
        <v>1FEB</v>
      </c>
      <c r="S7" s="5" t="str">
        <f>DEC2HEX(MOD(M7,2^16))</f>
        <v>FF00</v>
      </c>
      <c r="T7" s="5" t="str">
        <f>DEC2HEX(8+INT(O7/2^18)*(2^5)+(MOD(O7,2^18))/2^16)</f>
        <v>C7EA</v>
      </c>
      <c r="U7" s="47" t="str">
        <f>DEC2HEX(MOD(O7,2^16))</f>
        <v>E800</v>
      </c>
    </row>
    <row r="8" spans="2:21" ht="12.75">
      <c r="B8" s="52">
        <v>65262</v>
      </c>
      <c r="C8" s="53"/>
      <c r="D8" s="66">
        <v>6</v>
      </c>
      <c r="E8" s="53">
        <v>0</v>
      </c>
      <c r="F8" s="53">
        <v>0</v>
      </c>
      <c r="G8" s="71">
        <f t="shared" si="1"/>
        <v>254</v>
      </c>
      <c r="H8" s="71">
        <f t="shared" si="2"/>
        <v>238</v>
      </c>
      <c r="I8" s="54">
        <v>0</v>
      </c>
      <c r="J8" s="2"/>
      <c r="K8" s="9">
        <f t="shared" si="3"/>
        <v>419360256</v>
      </c>
      <c r="L8" s="5" t="str">
        <f>DEC2HEX(K8)</f>
        <v>18FEEE00</v>
      </c>
      <c r="M8" s="5">
        <f>HEX2DEC(N8)</f>
        <v>67108608</v>
      </c>
      <c r="N8" s="5" t="str">
        <f>IF(G8&gt;=240,DEC2HEX(67108608),DEC2HEX(67043328))</f>
        <v>3FFFF00</v>
      </c>
      <c r="O8" s="5">
        <f t="shared" si="0"/>
        <v>419360256</v>
      </c>
      <c r="P8" s="5" t="str">
        <f t="shared" si="0"/>
        <v>18FEEE00</v>
      </c>
      <c r="Q8" s="5"/>
      <c r="R8" s="5" t="str">
        <f>DEC2HEX(8+INT(M8/2^18)*(2^5)+(MOD(M8,2^18))/2^16)</f>
        <v>1FEB</v>
      </c>
      <c r="S8" s="5" t="str">
        <f>DEC2HEX(MOD(M8,2^16))</f>
        <v>FF00</v>
      </c>
      <c r="T8" s="5" t="str">
        <f>DEC2HEX(8+INT(O8/2^18)*(2^5)+(MOD(O8,2^18))/2^16)</f>
        <v>C7EA</v>
      </c>
      <c r="U8" s="47" t="str">
        <f>DEC2HEX(MOD(O8,2^16))</f>
        <v>EE00</v>
      </c>
    </row>
    <row r="9" spans="2:21" ht="12.75">
      <c r="B9" s="52">
        <v>65269</v>
      </c>
      <c r="C9" s="53"/>
      <c r="D9" s="66">
        <v>6</v>
      </c>
      <c r="E9" s="53">
        <v>0</v>
      </c>
      <c r="F9" s="53">
        <v>0</v>
      </c>
      <c r="G9" s="71">
        <f t="shared" si="1"/>
        <v>254</v>
      </c>
      <c r="H9" s="71">
        <f t="shared" si="2"/>
        <v>245</v>
      </c>
      <c r="I9" s="54">
        <v>0</v>
      </c>
      <c r="J9" s="2"/>
      <c r="K9" s="9">
        <f t="shared" si="3"/>
        <v>419362048</v>
      </c>
      <c r="L9" s="5" t="str">
        <f>DEC2HEX(K9)</f>
        <v>18FEF500</v>
      </c>
      <c r="M9" s="5">
        <f>HEX2DEC(N9)</f>
        <v>67108608</v>
      </c>
      <c r="N9" s="5" t="str">
        <f>IF(G9&gt;=240,DEC2HEX(67108608),DEC2HEX(67043328))</f>
        <v>3FFFF00</v>
      </c>
      <c r="O9" s="5">
        <f t="shared" si="0"/>
        <v>419362048</v>
      </c>
      <c r="P9" s="5" t="str">
        <f t="shared" si="0"/>
        <v>18FEF500</v>
      </c>
      <c r="Q9" s="5"/>
      <c r="R9" s="5" t="str">
        <f>DEC2HEX(8+INT(M9/2^18)*(2^5)+(MOD(M9,2^18))/2^16)</f>
        <v>1FEB</v>
      </c>
      <c r="S9" s="5" t="str">
        <f>DEC2HEX(MOD(M9,2^16))</f>
        <v>FF00</v>
      </c>
      <c r="T9" s="5" t="str">
        <f>DEC2HEX(8+INT(O9/2^18)*(2^5)+(MOD(O9,2^18))/2^16)</f>
        <v>C7EA</v>
      </c>
      <c r="U9" s="47" t="str">
        <f>DEC2HEX(MOD(O9,2^16))</f>
        <v>F500</v>
      </c>
    </row>
    <row r="10" spans="2:21" ht="12.75">
      <c r="B10" s="52">
        <v>65257</v>
      </c>
      <c r="C10" s="53"/>
      <c r="D10" s="66">
        <v>6</v>
      </c>
      <c r="E10" s="53">
        <v>0</v>
      </c>
      <c r="F10" s="53">
        <v>0</v>
      </c>
      <c r="G10" s="71">
        <f t="shared" si="1"/>
        <v>254</v>
      </c>
      <c r="H10" s="71">
        <f t="shared" si="2"/>
        <v>233</v>
      </c>
      <c r="I10" s="54">
        <v>0</v>
      </c>
      <c r="J10" s="2"/>
      <c r="K10" s="9">
        <f t="shared" si="3"/>
        <v>419358976</v>
      </c>
      <c r="L10" s="5" t="str">
        <f>DEC2HEX(K10)</f>
        <v>18FEE900</v>
      </c>
      <c r="M10" s="5">
        <f>HEX2DEC(N10)</f>
        <v>67108608</v>
      </c>
      <c r="N10" s="5" t="str">
        <f>IF(G10&gt;=240,DEC2HEX(67108608),DEC2HEX(67043328))</f>
        <v>3FFFF00</v>
      </c>
      <c r="O10" s="5">
        <f aca="true" t="shared" si="4" ref="O10:O19">K10</f>
        <v>419358976</v>
      </c>
      <c r="P10" s="5" t="str">
        <f aca="true" t="shared" si="5" ref="P10:P19">L10</f>
        <v>18FEE900</v>
      </c>
      <c r="Q10" s="5"/>
      <c r="R10" s="5" t="str">
        <f>DEC2HEX(8+INT(M10/2^18)*(2^5)+(MOD(M10,2^18))/2^16)</f>
        <v>1FEB</v>
      </c>
      <c r="S10" s="5" t="str">
        <f>DEC2HEX(MOD(M10,2^16))</f>
        <v>FF00</v>
      </c>
      <c r="T10" s="5" t="str">
        <f>DEC2HEX(8+INT(O10/2^18)*(2^5)+(MOD(O10,2^18))/2^16)</f>
        <v>C7EA</v>
      </c>
      <c r="U10" s="47" t="str">
        <f>DEC2HEX(MOD(O10,2^16))</f>
        <v>E900</v>
      </c>
    </row>
    <row r="11" spans="2:21" ht="12.75">
      <c r="B11" s="52">
        <v>61444</v>
      </c>
      <c r="C11" s="53"/>
      <c r="D11" s="66">
        <v>3</v>
      </c>
      <c r="E11" s="53">
        <v>0</v>
      </c>
      <c r="F11" s="53">
        <v>0</v>
      </c>
      <c r="G11" s="71">
        <f t="shared" si="1"/>
        <v>240</v>
      </c>
      <c r="H11" s="71">
        <f t="shared" si="2"/>
        <v>4</v>
      </c>
      <c r="I11" s="54">
        <v>0</v>
      </c>
      <c r="J11" s="2"/>
      <c r="K11" s="9">
        <f t="shared" si="3"/>
        <v>217056256</v>
      </c>
      <c r="L11" s="5" t="str">
        <f>DEC2HEX(K11)</f>
        <v>CF00400</v>
      </c>
      <c r="M11" s="5">
        <f>HEX2DEC(N11)</f>
        <v>67108608</v>
      </c>
      <c r="N11" s="5" t="str">
        <f>IF(G11&gt;=240,DEC2HEX(67108608),DEC2HEX(67043328))</f>
        <v>3FFFF00</v>
      </c>
      <c r="O11" s="5">
        <f t="shared" si="4"/>
        <v>217056256</v>
      </c>
      <c r="P11" s="5" t="str">
        <f t="shared" si="5"/>
        <v>CF00400</v>
      </c>
      <c r="Q11" s="5"/>
      <c r="R11" s="5" t="str">
        <f>DEC2HEX(8+INT(M11/2^18)*(2^5)+(MOD(M11,2^18))/2^16)</f>
        <v>1FEB</v>
      </c>
      <c r="S11" s="5" t="str">
        <f>DEC2HEX(MOD(M11,2^16))</f>
        <v>FF00</v>
      </c>
      <c r="T11" s="5" t="str">
        <f>DEC2HEX(8+INT(O11/2^18)*(2^5)+(MOD(O11,2^18))/2^16)</f>
        <v>6788</v>
      </c>
      <c r="U11" s="47" t="str">
        <f>DEC2HEX(MOD(O11,2^16))</f>
        <v>400</v>
      </c>
    </row>
    <row r="12" spans="2:21" ht="12.75">
      <c r="B12" s="52">
        <v>61443</v>
      </c>
      <c r="C12" s="53"/>
      <c r="D12" s="66">
        <v>3</v>
      </c>
      <c r="E12" s="53">
        <v>0</v>
      </c>
      <c r="F12" s="53">
        <v>0</v>
      </c>
      <c r="G12" s="71">
        <f t="shared" si="1"/>
        <v>240</v>
      </c>
      <c r="H12" s="71">
        <f t="shared" si="2"/>
        <v>3</v>
      </c>
      <c r="I12" s="54">
        <v>0</v>
      </c>
      <c r="J12" s="2"/>
      <c r="K12" s="9">
        <f t="shared" si="3"/>
        <v>217056000</v>
      </c>
      <c r="L12" s="5" t="str">
        <f>DEC2HEX(K12)</f>
        <v>CF00300</v>
      </c>
      <c r="M12" s="5">
        <f>HEX2DEC(N12)</f>
        <v>67108608</v>
      </c>
      <c r="N12" s="5" t="str">
        <f>IF(G12&gt;=240,DEC2HEX(67108608),DEC2HEX(67043328))</f>
        <v>3FFFF00</v>
      </c>
      <c r="O12" s="5">
        <f t="shared" si="4"/>
        <v>217056000</v>
      </c>
      <c r="P12" s="5" t="str">
        <f t="shared" si="5"/>
        <v>CF00300</v>
      </c>
      <c r="Q12" s="5"/>
      <c r="R12" s="5" t="str">
        <f>DEC2HEX(8+INT(M12/2^18)*(2^5)+(MOD(M12,2^18))/2^16)</f>
        <v>1FEB</v>
      </c>
      <c r="S12" s="5" t="str">
        <f>DEC2HEX(MOD(M12,2^16))</f>
        <v>FF00</v>
      </c>
      <c r="T12" s="5" t="str">
        <f>DEC2HEX(8+INT(O12/2^18)*(2^5)+(MOD(O12,2^18))/2^16)</f>
        <v>6788</v>
      </c>
      <c r="U12" s="47" t="str">
        <f>DEC2HEX(MOD(O12,2^16))</f>
        <v>300</v>
      </c>
    </row>
    <row r="13" spans="2:21" ht="12.75">
      <c r="B13" s="52">
        <v>65270</v>
      </c>
      <c r="C13" s="53"/>
      <c r="D13" s="66">
        <v>6</v>
      </c>
      <c r="E13" s="53">
        <v>0</v>
      </c>
      <c r="F13" s="53">
        <v>0</v>
      </c>
      <c r="G13" s="71">
        <f t="shared" si="1"/>
        <v>254</v>
      </c>
      <c r="H13" s="71">
        <f t="shared" si="2"/>
        <v>246</v>
      </c>
      <c r="I13" s="54">
        <v>0</v>
      </c>
      <c r="J13" s="2"/>
      <c r="K13" s="9">
        <f t="shared" si="3"/>
        <v>419362304</v>
      </c>
      <c r="L13" s="5" t="str">
        <f>DEC2HEX(K13)</f>
        <v>18FEF600</v>
      </c>
      <c r="M13" s="5">
        <f>HEX2DEC(N13)</f>
        <v>67108608</v>
      </c>
      <c r="N13" s="5" t="str">
        <f>IF(G13&gt;=240,DEC2HEX(67108608),DEC2HEX(67043328))</f>
        <v>3FFFF00</v>
      </c>
      <c r="O13" s="5">
        <f t="shared" si="4"/>
        <v>419362304</v>
      </c>
      <c r="P13" s="5" t="str">
        <f t="shared" si="5"/>
        <v>18FEF600</v>
      </c>
      <c r="Q13" s="5"/>
      <c r="R13" s="5" t="str">
        <f>DEC2HEX(8+INT(M13/2^18)*(2^5)+(MOD(M13,2^18))/2^16)</f>
        <v>1FEB</v>
      </c>
      <c r="S13" s="5" t="str">
        <f>DEC2HEX(MOD(M13,2^16))</f>
        <v>FF00</v>
      </c>
      <c r="T13" s="5" t="str">
        <f>DEC2HEX(8+INT(O13/2^18)*(2^5)+(MOD(O13,2^18))/2^16)</f>
        <v>C7EA</v>
      </c>
      <c r="U13" s="47" t="str">
        <f>DEC2HEX(MOD(O13,2^16))</f>
        <v>F600</v>
      </c>
    </row>
    <row r="14" spans="2:21" ht="12.75">
      <c r="B14" s="52">
        <v>65132</v>
      </c>
      <c r="C14" s="53"/>
      <c r="D14" s="66">
        <v>6</v>
      </c>
      <c r="E14" s="53">
        <v>0</v>
      </c>
      <c r="F14" s="53">
        <v>0</v>
      </c>
      <c r="G14" s="71">
        <f t="shared" si="1"/>
        <v>254</v>
      </c>
      <c r="H14" s="71">
        <f t="shared" si="2"/>
        <v>108</v>
      </c>
      <c r="I14" s="54">
        <v>0</v>
      </c>
      <c r="J14" s="2"/>
      <c r="K14" s="9">
        <f t="shared" si="3"/>
        <v>419326976</v>
      </c>
      <c r="L14" s="5" t="str">
        <f>DEC2HEX(K14)</f>
        <v>18FE6C00</v>
      </c>
      <c r="M14" s="5">
        <f>HEX2DEC(N14)</f>
        <v>67108608</v>
      </c>
      <c r="N14" s="5" t="str">
        <f>IF(G14&gt;=240,DEC2HEX(67108608),DEC2HEX(67043328))</f>
        <v>3FFFF00</v>
      </c>
      <c r="O14" s="5">
        <f t="shared" si="4"/>
        <v>419326976</v>
      </c>
      <c r="P14" s="5" t="str">
        <f t="shared" si="5"/>
        <v>18FE6C00</v>
      </c>
      <c r="Q14" s="5"/>
      <c r="R14" s="5" t="str">
        <f>DEC2HEX(8+INT(M14/2^18)*(2^5)+(MOD(M14,2^18))/2^16)</f>
        <v>1FEB</v>
      </c>
      <c r="S14" s="5" t="str">
        <f>DEC2HEX(MOD(M14,2^16))</f>
        <v>FF00</v>
      </c>
      <c r="T14" s="5" t="str">
        <f>DEC2HEX(8+INT(O14/2^18)*(2^5)+(MOD(O14,2^18))/2^16)</f>
        <v>C7EA</v>
      </c>
      <c r="U14" s="47" t="str">
        <f>DEC2HEX(MOD(O14,2^16))</f>
        <v>6C00</v>
      </c>
    </row>
    <row r="15" spans="2:21" ht="12.75">
      <c r="B15" s="52">
        <v>65271</v>
      </c>
      <c r="C15" s="53"/>
      <c r="D15" s="66">
        <v>6</v>
      </c>
      <c r="E15" s="53">
        <v>0</v>
      </c>
      <c r="F15" s="53">
        <v>0</v>
      </c>
      <c r="G15" s="71">
        <f t="shared" si="1"/>
        <v>254</v>
      </c>
      <c r="H15" s="71">
        <f t="shared" si="2"/>
        <v>247</v>
      </c>
      <c r="I15" s="54">
        <v>0</v>
      </c>
      <c r="J15" s="2"/>
      <c r="K15" s="9">
        <f t="shared" si="3"/>
        <v>419362560</v>
      </c>
      <c r="L15" s="5" t="str">
        <f>DEC2HEX(K15)</f>
        <v>18FEF700</v>
      </c>
      <c r="M15" s="5">
        <f>HEX2DEC(N15)</f>
        <v>67108608</v>
      </c>
      <c r="N15" s="5" t="str">
        <f>IF(G15&gt;=240,DEC2HEX(67108608),DEC2HEX(67043328))</f>
        <v>3FFFF00</v>
      </c>
      <c r="O15" s="5">
        <f t="shared" si="4"/>
        <v>419362560</v>
      </c>
      <c r="P15" s="5" t="str">
        <f t="shared" si="5"/>
        <v>18FEF700</v>
      </c>
      <c r="Q15" s="5"/>
      <c r="R15" s="5" t="str">
        <f>DEC2HEX(8+INT(M15/2^18)*(2^5)+(MOD(M15,2^18))/2^16)</f>
        <v>1FEB</v>
      </c>
      <c r="S15" s="5" t="str">
        <f>DEC2HEX(MOD(M15,2^16))</f>
        <v>FF00</v>
      </c>
      <c r="T15" s="5" t="str">
        <f>DEC2HEX(8+INT(O15/2^18)*(2^5)+(MOD(O15,2^18))/2^16)</f>
        <v>C7EA</v>
      </c>
      <c r="U15" s="47" t="str">
        <f>DEC2HEX(MOD(O15,2^16))</f>
        <v>F700</v>
      </c>
    </row>
    <row r="16" spans="2:21" ht="12.75">
      <c r="B16" s="52">
        <v>65266</v>
      </c>
      <c r="C16" s="53"/>
      <c r="D16" s="66">
        <v>6</v>
      </c>
      <c r="E16" s="53">
        <v>0</v>
      </c>
      <c r="F16" s="53">
        <v>0</v>
      </c>
      <c r="G16" s="71">
        <f t="shared" si="1"/>
        <v>254</v>
      </c>
      <c r="H16" s="71">
        <f t="shared" si="2"/>
        <v>242</v>
      </c>
      <c r="I16" s="54">
        <v>0</v>
      </c>
      <c r="J16" s="2"/>
      <c r="K16" s="9">
        <f t="shared" si="3"/>
        <v>419361280</v>
      </c>
      <c r="L16" s="5" t="str">
        <f>DEC2HEX(K16)</f>
        <v>18FEF200</v>
      </c>
      <c r="M16" s="5">
        <f>HEX2DEC(N16)</f>
        <v>67108608</v>
      </c>
      <c r="N16" s="5" t="str">
        <f>IF(G16&gt;=240,DEC2HEX(67108608),DEC2HEX(67043328))</f>
        <v>3FFFF00</v>
      </c>
      <c r="O16" s="5">
        <f t="shared" si="4"/>
        <v>419361280</v>
      </c>
      <c r="P16" s="5" t="str">
        <f t="shared" si="5"/>
        <v>18FEF200</v>
      </c>
      <c r="Q16" s="5"/>
      <c r="R16" s="5" t="str">
        <f>DEC2HEX(8+INT(M16/2^18)*(2^5)+(MOD(M16,2^18))/2^16)</f>
        <v>1FEB</v>
      </c>
      <c r="S16" s="5" t="str">
        <f>DEC2HEX(MOD(M16,2^16))</f>
        <v>FF00</v>
      </c>
      <c r="T16" s="5" t="str">
        <f>DEC2HEX(8+INT(O16/2^18)*(2^5)+(MOD(O16,2^18))/2^16)</f>
        <v>C7EA</v>
      </c>
      <c r="U16" s="47" t="str">
        <f>DEC2HEX(MOD(O16,2^16))</f>
        <v>F200</v>
      </c>
    </row>
    <row r="17" spans="2:21" ht="12.75">
      <c r="B17" s="52">
        <v>65263</v>
      </c>
      <c r="C17" s="53"/>
      <c r="D17" s="66">
        <v>6</v>
      </c>
      <c r="E17" s="53">
        <v>0</v>
      </c>
      <c r="F17" s="53">
        <v>0</v>
      </c>
      <c r="G17" s="71">
        <f t="shared" si="1"/>
        <v>254</v>
      </c>
      <c r="H17" s="71">
        <f t="shared" si="2"/>
        <v>239</v>
      </c>
      <c r="I17" s="54">
        <v>0</v>
      </c>
      <c r="J17" s="2"/>
      <c r="K17" s="9">
        <f t="shared" si="3"/>
        <v>419360512</v>
      </c>
      <c r="L17" s="5" t="str">
        <f>DEC2HEX(K17)</f>
        <v>18FEEF00</v>
      </c>
      <c r="M17" s="5">
        <f>HEX2DEC(N17)</f>
        <v>67108608</v>
      </c>
      <c r="N17" s="5" t="str">
        <f>IF(G17&gt;=240,DEC2HEX(67108608),DEC2HEX(67043328))</f>
        <v>3FFFF00</v>
      </c>
      <c r="O17" s="5">
        <f t="shared" si="4"/>
        <v>419360512</v>
      </c>
      <c r="P17" s="5" t="str">
        <f t="shared" si="5"/>
        <v>18FEEF00</v>
      </c>
      <c r="Q17" s="5"/>
      <c r="R17" s="5" t="str">
        <f>DEC2HEX(8+INT(M17/2^18)*(2^5)+(MOD(M17,2^18))/2^16)</f>
        <v>1FEB</v>
      </c>
      <c r="S17" s="5" t="str">
        <f>DEC2HEX(MOD(M17,2^16))</f>
        <v>FF00</v>
      </c>
      <c r="T17" s="5" t="str">
        <f>DEC2HEX(8+INT(O17/2^18)*(2^5)+(MOD(O17,2^18))/2^16)</f>
        <v>C7EA</v>
      </c>
      <c r="U17" s="47" t="str">
        <f>DEC2HEX(MOD(O17,2^16))</f>
        <v>EF00</v>
      </c>
    </row>
    <row r="18" spans="2:21" ht="12.75">
      <c r="B18" s="52">
        <v>65253</v>
      </c>
      <c r="C18" s="53"/>
      <c r="D18" s="66">
        <v>6</v>
      </c>
      <c r="E18" s="53">
        <v>0</v>
      </c>
      <c r="F18" s="53">
        <v>0</v>
      </c>
      <c r="G18" s="71">
        <f t="shared" si="1"/>
        <v>254</v>
      </c>
      <c r="H18" s="71">
        <f t="shared" si="2"/>
        <v>229</v>
      </c>
      <c r="I18" s="54">
        <v>0</v>
      </c>
      <c r="J18" s="2"/>
      <c r="K18" s="9">
        <f t="shared" si="3"/>
        <v>419357952</v>
      </c>
      <c r="L18" s="5" t="str">
        <f>DEC2HEX(K18)</f>
        <v>18FEE500</v>
      </c>
      <c r="M18" s="5">
        <f>HEX2DEC(N18)</f>
        <v>67108608</v>
      </c>
      <c r="N18" s="5" t="str">
        <f>IF(G18&gt;=240,DEC2HEX(67108608),DEC2HEX(67043328))</f>
        <v>3FFFF00</v>
      </c>
      <c r="O18" s="5">
        <f t="shared" si="4"/>
        <v>419357952</v>
      </c>
      <c r="P18" s="5" t="str">
        <f t="shared" si="5"/>
        <v>18FEE500</v>
      </c>
      <c r="Q18" s="5"/>
      <c r="R18" s="5" t="str">
        <f>DEC2HEX(8+INT(M18/2^18)*(2^5)+(MOD(M18,2^18))/2^16)</f>
        <v>1FEB</v>
      </c>
      <c r="S18" s="5" t="str">
        <f>DEC2HEX(MOD(M18,2^16))</f>
        <v>FF00</v>
      </c>
      <c r="T18" s="5" t="str">
        <f>DEC2HEX(8+INT(O18/2^18)*(2^5)+(MOD(O18,2^18))/2^16)</f>
        <v>C7EA</v>
      </c>
      <c r="U18" s="47" t="str">
        <f>DEC2HEX(MOD(O18,2^16))</f>
        <v>E500</v>
      </c>
    </row>
    <row r="19" spans="2:21" ht="12.75">
      <c r="B19" s="52">
        <v>65214</v>
      </c>
      <c r="C19" s="53"/>
      <c r="D19" s="66">
        <v>6</v>
      </c>
      <c r="E19" s="53">
        <v>0</v>
      </c>
      <c r="F19" s="53">
        <v>0</v>
      </c>
      <c r="G19" s="71">
        <f t="shared" si="1"/>
        <v>254</v>
      </c>
      <c r="H19" s="71">
        <f t="shared" si="2"/>
        <v>190</v>
      </c>
      <c r="I19" s="54">
        <v>0</v>
      </c>
      <c r="J19" s="2"/>
      <c r="K19" s="9">
        <f t="shared" si="3"/>
        <v>419347968</v>
      </c>
      <c r="L19" s="5" t="str">
        <f>DEC2HEX(K19)</f>
        <v>18FEBE00</v>
      </c>
      <c r="M19" s="5">
        <f>HEX2DEC(N19)</f>
        <v>67108608</v>
      </c>
      <c r="N19" s="5" t="str">
        <f>IF(G19&gt;=240,DEC2HEX(67108608),DEC2HEX(67043328))</f>
        <v>3FFFF00</v>
      </c>
      <c r="O19" s="5">
        <f t="shared" si="4"/>
        <v>419347968</v>
      </c>
      <c r="P19" s="5" t="str">
        <f t="shared" si="5"/>
        <v>18FEBE00</v>
      </c>
      <c r="Q19" s="5"/>
      <c r="R19" s="5" t="str">
        <f>DEC2HEX(8+INT(M19/2^18)*(2^5)+(MOD(M19,2^18))/2^16)</f>
        <v>1FEB</v>
      </c>
      <c r="S19" s="5" t="str">
        <f>DEC2HEX(MOD(M19,2^16))</f>
        <v>FF00</v>
      </c>
      <c r="T19" s="5" t="str">
        <f>DEC2HEX(8+INT(O19/2^18)*(2^5)+(MOD(O19,2^18))/2^16)</f>
        <v>C7EA</v>
      </c>
      <c r="U19" s="47" t="str">
        <f>DEC2HEX(MOD(O19,2^16))</f>
        <v>BE00</v>
      </c>
    </row>
    <row r="20" spans="2:21" ht="12.75">
      <c r="B20" s="52">
        <v>65260</v>
      </c>
      <c r="C20" s="53"/>
      <c r="D20" s="66">
        <v>6</v>
      </c>
      <c r="E20" s="53">
        <v>0</v>
      </c>
      <c r="F20" s="53">
        <v>0</v>
      </c>
      <c r="G20" s="71">
        <f t="shared" si="1"/>
        <v>254</v>
      </c>
      <c r="H20" s="71">
        <f t="shared" si="2"/>
        <v>236</v>
      </c>
      <c r="I20" s="54">
        <v>0</v>
      </c>
      <c r="J20" s="2"/>
      <c r="K20" s="9">
        <f t="shared" si="3"/>
        <v>419359744</v>
      </c>
      <c r="L20" s="5" t="str">
        <f>DEC2HEX(K20)</f>
        <v>18FEEC00</v>
      </c>
      <c r="M20" s="5">
        <f>HEX2DEC(N20)</f>
        <v>67108608</v>
      </c>
      <c r="N20" s="5" t="str">
        <f>IF(G20&gt;=240,DEC2HEX(67108608),DEC2HEX(67043328))</f>
        <v>3FFFF00</v>
      </c>
      <c r="O20" s="5">
        <f aca="true" t="shared" si="6" ref="O20:P35">K20</f>
        <v>419359744</v>
      </c>
      <c r="P20" s="5" t="str">
        <f t="shared" si="6"/>
        <v>18FEEC00</v>
      </c>
      <c r="Q20" s="5"/>
      <c r="R20" s="5" t="str">
        <f>DEC2HEX(8+INT(M20/2^18)*(2^5)+(MOD(M20,2^18))/2^16)</f>
        <v>1FEB</v>
      </c>
      <c r="S20" s="5" t="str">
        <f>DEC2HEX(MOD(M20,2^16))</f>
        <v>FF00</v>
      </c>
      <c r="T20" s="5" t="str">
        <f>DEC2HEX(8+INT(O20/2^18)*(2^5)+(MOD(O20,2^18))/2^16)</f>
        <v>C7EA</v>
      </c>
      <c r="U20" s="47" t="str">
        <f>DEC2HEX(MOD(O20,2^16))</f>
        <v>EC00</v>
      </c>
    </row>
    <row r="21" spans="2:21" ht="12.75">
      <c r="B21" s="52">
        <v>65226</v>
      </c>
      <c r="C21" s="53"/>
      <c r="D21" s="66">
        <v>6</v>
      </c>
      <c r="E21" s="53">
        <v>0</v>
      </c>
      <c r="F21" s="53">
        <v>0</v>
      </c>
      <c r="G21" s="71">
        <f t="shared" si="1"/>
        <v>254</v>
      </c>
      <c r="H21" s="71">
        <f t="shared" si="2"/>
        <v>202</v>
      </c>
      <c r="I21" s="54">
        <v>0</v>
      </c>
      <c r="J21" s="2"/>
      <c r="K21" s="9">
        <f t="shared" si="3"/>
        <v>419351040</v>
      </c>
      <c r="L21" s="5" t="str">
        <f>DEC2HEX(K21)</f>
        <v>18FECA00</v>
      </c>
      <c r="M21" s="5">
        <f>HEX2DEC(N21)</f>
        <v>67108608</v>
      </c>
      <c r="N21" s="5" t="str">
        <f>IF(G21&gt;=240,DEC2HEX(67108608),DEC2HEX(67043328))</f>
        <v>3FFFF00</v>
      </c>
      <c r="O21" s="5">
        <f t="shared" si="6"/>
        <v>419351040</v>
      </c>
      <c r="P21" s="5" t="str">
        <f t="shared" si="6"/>
        <v>18FECA00</v>
      </c>
      <c r="Q21" s="5"/>
      <c r="R21" s="5" t="str">
        <f>DEC2HEX(8+INT(M21/2^18)*(2^5)+(MOD(M21,2^18))/2^16)</f>
        <v>1FEB</v>
      </c>
      <c r="S21" s="5" t="str">
        <f>DEC2HEX(MOD(M21,2^16))</f>
        <v>FF00</v>
      </c>
      <c r="T21" s="5" t="str">
        <f>DEC2HEX(8+INT(O21/2^18)*(2^5)+(MOD(O21,2^18))/2^16)</f>
        <v>C7EA</v>
      </c>
      <c r="U21" s="47" t="str">
        <f>DEC2HEX(MOD(O21,2^16))</f>
        <v>CA00</v>
      </c>
    </row>
    <row r="22" spans="2:21" ht="12.75">
      <c r="B22" s="52">
        <v>59392</v>
      </c>
      <c r="C22" s="53">
        <v>255</v>
      </c>
      <c r="D22" s="66">
        <v>6</v>
      </c>
      <c r="E22" s="53">
        <v>0</v>
      </c>
      <c r="F22" s="53">
        <v>0</v>
      </c>
      <c r="G22" s="71">
        <f t="shared" si="1"/>
        <v>232</v>
      </c>
      <c r="H22" s="71">
        <f t="shared" si="2"/>
        <v>255</v>
      </c>
      <c r="I22" s="54">
        <v>0</v>
      </c>
      <c r="J22" s="2"/>
      <c r="K22" s="9">
        <f t="shared" si="3"/>
        <v>417922816</v>
      </c>
      <c r="L22" s="5" t="str">
        <f>DEC2HEX(K22)</f>
        <v>18E8FF00</v>
      </c>
      <c r="M22" s="5">
        <f>HEX2DEC(N22)</f>
        <v>67043328</v>
      </c>
      <c r="N22" s="5" t="str">
        <f>IF(G22&gt;=240,DEC2HEX(67108608),DEC2HEX(67043328))</f>
        <v>3FF0000</v>
      </c>
      <c r="O22" s="5">
        <f t="shared" si="6"/>
        <v>417922816</v>
      </c>
      <c r="P22" s="5" t="str">
        <f t="shared" si="6"/>
        <v>18E8FF00</v>
      </c>
      <c r="Q22" s="5"/>
      <c r="R22" s="5" t="str">
        <f>DEC2HEX(8+INT(M22/2^18)*(2^5)+(MOD(M22,2^18))/2^16)</f>
        <v>1FEB</v>
      </c>
      <c r="S22" s="5" t="str">
        <f>DEC2HEX(MOD(M22,2^16))</f>
        <v>0</v>
      </c>
      <c r="T22" s="5" t="str">
        <f>DEC2HEX(8+INT(O22/2^18)*(2^5)+(MOD(O22,2^18))/2^16)</f>
        <v>C748</v>
      </c>
      <c r="U22" s="47" t="str">
        <f>DEC2HEX(MOD(O22,2^16))</f>
        <v>FF00</v>
      </c>
    </row>
    <row r="23" spans="2:21" ht="12.75">
      <c r="B23" s="52"/>
      <c r="C23" s="53"/>
      <c r="D23" s="66"/>
      <c r="E23" s="53"/>
      <c r="F23" s="53"/>
      <c r="G23" s="71">
        <f t="shared" si="1"/>
        <v>0</v>
      </c>
      <c r="H23" s="71">
        <f t="shared" si="2"/>
        <v>0</v>
      </c>
      <c r="I23" s="54"/>
      <c r="J23" s="2"/>
      <c r="K23" s="9">
        <f t="shared" si="3"/>
        <v>0</v>
      </c>
      <c r="L23" s="5" t="str">
        <f>DEC2HEX(K23)</f>
        <v>0</v>
      </c>
      <c r="M23" s="5">
        <f>HEX2DEC(N23)</f>
        <v>67043328</v>
      </c>
      <c r="N23" s="5" t="str">
        <f>IF(G23&gt;=240,DEC2HEX(67108608),DEC2HEX(67043328))</f>
        <v>3FF0000</v>
      </c>
      <c r="O23" s="5">
        <f t="shared" si="6"/>
        <v>0</v>
      </c>
      <c r="P23" s="5" t="str">
        <f t="shared" si="6"/>
        <v>0</v>
      </c>
      <c r="Q23" s="5"/>
      <c r="R23" s="5" t="str">
        <f>DEC2HEX(8+INT(M23/2^18)*(2^5)+(MOD(M23,2^18))/2^16)</f>
        <v>1FEB</v>
      </c>
      <c r="S23" s="5" t="str">
        <f>DEC2HEX(MOD(M23,2^16))</f>
        <v>0</v>
      </c>
      <c r="T23" s="5" t="str">
        <f>DEC2HEX(8+INT(O23/2^18)*(2^5)+(MOD(O23,2^18))/2^16)</f>
        <v>8</v>
      </c>
      <c r="U23" s="47" t="str">
        <f>DEC2HEX(MOD(O23,2^16))</f>
        <v>0</v>
      </c>
    </row>
    <row r="24" spans="2:21" ht="12.75">
      <c r="B24" s="52"/>
      <c r="C24" s="53"/>
      <c r="D24" s="66"/>
      <c r="E24" s="53"/>
      <c r="F24" s="53"/>
      <c r="G24" s="71">
        <f t="shared" si="1"/>
        <v>0</v>
      </c>
      <c r="H24" s="71">
        <f t="shared" si="2"/>
        <v>0</v>
      </c>
      <c r="I24" s="54"/>
      <c r="J24" s="2"/>
      <c r="K24" s="9">
        <f t="shared" si="3"/>
        <v>0</v>
      </c>
      <c r="L24" s="5" t="str">
        <f>DEC2HEX(K24)</f>
        <v>0</v>
      </c>
      <c r="M24" s="5">
        <f>HEX2DEC(N24)</f>
        <v>67043328</v>
      </c>
      <c r="N24" s="5" t="str">
        <f>IF(G24&gt;=240,DEC2HEX(67108608),DEC2HEX(67043328))</f>
        <v>3FF0000</v>
      </c>
      <c r="O24" s="5">
        <f t="shared" si="6"/>
        <v>0</v>
      </c>
      <c r="P24" s="5" t="str">
        <f t="shared" si="6"/>
        <v>0</v>
      </c>
      <c r="Q24" s="5"/>
      <c r="R24" s="5" t="str">
        <f>DEC2HEX(8+INT(M24/2^18)*(2^5)+(MOD(M24,2^18))/2^16)</f>
        <v>1FEB</v>
      </c>
      <c r="S24" s="5" t="str">
        <f>DEC2HEX(MOD(M24,2^16))</f>
        <v>0</v>
      </c>
      <c r="T24" s="5" t="str">
        <f>DEC2HEX(8+INT(O24/2^18)*(2^5)+(MOD(O24,2^18))/2^16)</f>
        <v>8</v>
      </c>
      <c r="U24" s="47" t="str">
        <f>DEC2HEX(MOD(O24,2^16))</f>
        <v>0</v>
      </c>
    </row>
    <row r="25" spans="2:21" ht="12.75">
      <c r="B25" s="52"/>
      <c r="C25" s="53"/>
      <c r="D25" s="66"/>
      <c r="E25" s="53"/>
      <c r="F25" s="53"/>
      <c r="G25" s="71">
        <f t="shared" si="1"/>
        <v>0</v>
      </c>
      <c r="H25" s="71">
        <f t="shared" si="2"/>
        <v>0</v>
      </c>
      <c r="I25" s="54"/>
      <c r="J25" s="2"/>
      <c r="K25" s="9">
        <f t="shared" si="3"/>
        <v>0</v>
      </c>
      <c r="L25" s="5" t="str">
        <f>DEC2HEX(K25)</f>
        <v>0</v>
      </c>
      <c r="M25" s="5">
        <f>HEX2DEC(N25)</f>
        <v>67043328</v>
      </c>
      <c r="N25" s="5" t="str">
        <f>IF(G25&gt;=240,DEC2HEX(67108608),DEC2HEX(67043328))</f>
        <v>3FF0000</v>
      </c>
      <c r="O25" s="5">
        <f t="shared" si="6"/>
        <v>0</v>
      </c>
      <c r="P25" s="5" t="str">
        <f t="shared" si="6"/>
        <v>0</v>
      </c>
      <c r="Q25" s="5"/>
      <c r="R25" s="5" t="str">
        <f>DEC2HEX(8+INT(M25/2^18)*(2^5)+(MOD(M25,2^18))/2^16)</f>
        <v>1FEB</v>
      </c>
      <c r="S25" s="5" t="str">
        <f>DEC2HEX(MOD(M25,2^16))</f>
        <v>0</v>
      </c>
      <c r="T25" s="5" t="str">
        <f>DEC2HEX(8+INT(O25/2^18)*(2^5)+(MOD(O25,2^18))/2^16)</f>
        <v>8</v>
      </c>
      <c r="U25" s="47" t="str">
        <f>DEC2HEX(MOD(O25,2^16))</f>
        <v>0</v>
      </c>
    </row>
    <row r="26" spans="2:21" ht="12.75">
      <c r="B26" s="52"/>
      <c r="C26" s="53"/>
      <c r="D26" s="66"/>
      <c r="E26" s="53"/>
      <c r="F26" s="53"/>
      <c r="G26" s="71">
        <f t="shared" si="1"/>
        <v>0</v>
      </c>
      <c r="H26" s="71">
        <f t="shared" si="2"/>
        <v>0</v>
      </c>
      <c r="I26" s="54"/>
      <c r="J26" s="2"/>
      <c r="K26" s="9">
        <f t="shared" si="3"/>
        <v>0</v>
      </c>
      <c r="L26" s="5" t="str">
        <f>DEC2HEX(K26)</f>
        <v>0</v>
      </c>
      <c r="M26" s="5">
        <f>HEX2DEC(N26)</f>
        <v>67043328</v>
      </c>
      <c r="N26" s="5" t="str">
        <f>IF(G26&gt;=240,DEC2HEX(67108608),DEC2HEX(67043328))</f>
        <v>3FF0000</v>
      </c>
      <c r="O26" s="5">
        <f t="shared" si="6"/>
        <v>0</v>
      </c>
      <c r="P26" s="5" t="str">
        <f t="shared" si="6"/>
        <v>0</v>
      </c>
      <c r="Q26" s="5"/>
      <c r="R26" s="5" t="str">
        <f>DEC2HEX(8+INT(M26/2^18)*(2^5)+(MOD(M26,2^18))/2^16)</f>
        <v>1FEB</v>
      </c>
      <c r="S26" s="5" t="str">
        <f>DEC2HEX(MOD(M26,2^16))</f>
        <v>0</v>
      </c>
      <c r="T26" s="5" t="str">
        <f>DEC2HEX(8+INT(O26/2^18)*(2^5)+(MOD(O26,2^18))/2^16)</f>
        <v>8</v>
      </c>
      <c r="U26" s="47" t="str">
        <f>DEC2HEX(MOD(O26,2^16))</f>
        <v>0</v>
      </c>
    </row>
    <row r="27" spans="2:21" ht="12.75">
      <c r="B27" s="52"/>
      <c r="C27" s="53"/>
      <c r="D27" s="66"/>
      <c r="E27" s="53"/>
      <c r="F27" s="53"/>
      <c r="G27" s="71">
        <f t="shared" si="1"/>
        <v>0</v>
      </c>
      <c r="H27" s="71">
        <f t="shared" si="2"/>
        <v>0</v>
      </c>
      <c r="I27" s="54"/>
      <c r="J27" s="2"/>
      <c r="K27" s="9">
        <f t="shared" si="3"/>
        <v>0</v>
      </c>
      <c r="L27" s="5" t="str">
        <f>DEC2HEX(K27)</f>
        <v>0</v>
      </c>
      <c r="M27" s="5">
        <f>HEX2DEC(N27)</f>
        <v>67043328</v>
      </c>
      <c r="N27" s="5" t="str">
        <f>IF(G27&gt;=240,DEC2HEX(67108608),DEC2HEX(67043328))</f>
        <v>3FF0000</v>
      </c>
      <c r="O27" s="5">
        <f t="shared" si="6"/>
        <v>0</v>
      </c>
      <c r="P27" s="5" t="str">
        <f t="shared" si="6"/>
        <v>0</v>
      </c>
      <c r="Q27" s="5"/>
      <c r="R27" s="5" t="str">
        <f>DEC2HEX(8+INT(M27/2^18)*(2^5)+(MOD(M27,2^18))/2^16)</f>
        <v>1FEB</v>
      </c>
      <c r="S27" s="5" t="str">
        <f>DEC2HEX(MOD(M27,2^16))</f>
        <v>0</v>
      </c>
      <c r="T27" s="5" t="str">
        <f>DEC2HEX(8+INT(O27/2^18)*(2^5)+(MOD(O27,2^18))/2^16)</f>
        <v>8</v>
      </c>
      <c r="U27" s="47" t="str">
        <f>DEC2HEX(MOD(O27,2^16))</f>
        <v>0</v>
      </c>
    </row>
    <row r="28" spans="2:21" ht="12.75">
      <c r="B28" s="52"/>
      <c r="C28" s="53"/>
      <c r="D28" s="66"/>
      <c r="E28" s="53"/>
      <c r="F28" s="53"/>
      <c r="G28" s="71">
        <f t="shared" si="1"/>
        <v>0</v>
      </c>
      <c r="H28" s="71">
        <f t="shared" si="2"/>
        <v>0</v>
      </c>
      <c r="I28" s="54"/>
      <c r="J28" s="2"/>
      <c r="K28" s="9">
        <f t="shared" si="3"/>
        <v>0</v>
      </c>
      <c r="L28" s="5" t="str">
        <f>DEC2HEX(K28)</f>
        <v>0</v>
      </c>
      <c r="M28" s="5">
        <f>HEX2DEC(N28)</f>
        <v>67043328</v>
      </c>
      <c r="N28" s="5" t="str">
        <f>IF(G28&gt;=240,DEC2HEX(67108608),DEC2HEX(67043328))</f>
        <v>3FF0000</v>
      </c>
      <c r="O28" s="5">
        <f t="shared" si="6"/>
        <v>0</v>
      </c>
      <c r="P28" s="5" t="str">
        <f t="shared" si="6"/>
        <v>0</v>
      </c>
      <c r="Q28" s="5"/>
      <c r="R28" s="5" t="str">
        <f>DEC2HEX(8+INT(M28/2^18)*(2^5)+(MOD(M28,2^18))/2^16)</f>
        <v>1FEB</v>
      </c>
      <c r="S28" s="5" t="str">
        <f>DEC2HEX(MOD(M28,2^16))</f>
        <v>0</v>
      </c>
      <c r="T28" s="5" t="str">
        <f>DEC2HEX(8+INT(O28/2^18)*(2^5)+(MOD(O28,2^18))/2^16)</f>
        <v>8</v>
      </c>
      <c r="U28" s="47" t="str">
        <f>DEC2HEX(MOD(O28,2^16))</f>
        <v>0</v>
      </c>
    </row>
    <row r="29" spans="2:21" ht="12.75">
      <c r="B29" s="52"/>
      <c r="C29" s="53"/>
      <c r="D29" s="66"/>
      <c r="E29" s="53"/>
      <c r="F29" s="53"/>
      <c r="G29" s="71">
        <f t="shared" si="1"/>
        <v>0</v>
      </c>
      <c r="H29" s="71">
        <f t="shared" si="2"/>
        <v>0</v>
      </c>
      <c r="I29" s="54"/>
      <c r="J29" s="2"/>
      <c r="K29" s="9">
        <f t="shared" si="3"/>
        <v>0</v>
      </c>
      <c r="L29" s="5" t="str">
        <f>DEC2HEX(K29)</f>
        <v>0</v>
      </c>
      <c r="M29" s="5">
        <f>HEX2DEC(N29)</f>
        <v>67043328</v>
      </c>
      <c r="N29" s="5" t="str">
        <f>IF(G29&gt;=240,DEC2HEX(67108608),DEC2HEX(67043328))</f>
        <v>3FF0000</v>
      </c>
      <c r="O29" s="5">
        <f t="shared" si="6"/>
        <v>0</v>
      </c>
      <c r="P29" s="5" t="str">
        <f t="shared" si="6"/>
        <v>0</v>
      </c>
      <c r="Q29" s="5"/>
      <c r="R29" s="5" t="str">
        <f>DEC2HEX(8+INT(M29/2^18)*(2^5)+(MOD(M29,2^18))/2^16)</f>
        <v>1FEB</v>
      </c>
      <c r="S29" s="5" t="str">
        <f>DEC2HEX(MOD(M29,2^16))</f>
        <v>0</v>
      </c>
      <c r="T29" s="5" t="str">
        <f>DEC2HEX(8+INT(O29/2^18)*(2^5)+(MOD(O29,2^18))/2^16)</f>
        <v>8</v>
      </c>
      <c r="U29" s="47" t="str">
        <f>DEC2HEX(MOD(O29,2^16))</f>
        <v>0</v>
      </c>
    </row>
    <row r="30" spans="2:21" ht="12.75">
      <c r="B30" s="52"/>
      <c r="C30" s="53"/>
      <c r="D30" s="66"/>
      <c r="E30" s="53"/>
      <c r="F30" s="53"/>
      <c r="G30" s="71">
        <f t="shared" si="1"/>
        <v>0</v>
      </c>
      <c r="H30" s="71">
        <f t="shared" si="2"/>
        <v>0</v>
      </c>
      <c r="I30" s="54"/>
      <c r="J30" s="2"/>
      <c r="K30" s="9">
        <f t="shared" si="3"/>
        <v>0</v>
      </c>
      <c r="L30" s="5" t="str">
        <f>DEC2HEX(K30)</f>
        <v>0</v>
      </c>
      <c r="M30" s="5">
        <f>HEX2DEC(N30)</f>
        <v>67043328</v>
      </c>
      <c r="N30" s="5" t="str">
        <f>IF(G30&gt;=240,DEC2HEX(67108608),DEC2HEX(67043328))</f>
        <v>3FF0000</v>
      </c>
      <c r="O30" s="5">
        <f t="shared" si="6"/>
        <v>0</v>
      </c>
      <c r="P30" s="5" t="str">
        <f t="shared" si="6"/>
        <v>0</v>
      </c>
      <c r="Q30" s="5"/>
      <c r="R30" s="5" t="str">
        <f>DEC2HEX(8+INT(M30/2^18)*(2^5)+(MOD(M30,2^18))/2^16)</f>
        <v>1FEB</v>
      </c>
      <c r="S30" s="5" t="str">
        <f>DEC2HEX(MOD(M30,2^16))</f>
        <v>0</v>
      </c>
      <c r="T30" s="5" t="str">
        <f>DEC2HEX(8+INT(O30/2^18)*(2^5)+(MOD(O30,2^18))/2^16)</f>
        <v>8</v>
      </c>
      <c r="U30" s="47" t="str">
        <f>DEC2HEX(MOD(O30,2^16))</f>
        <v>0</v>
      </c>
    </row>
    <row r="31" spans="2:21" ht="12.75">
      <c r="B31" s="52"/>
      <c r="C31" s="53"/>
      <c r="D31" s="66"/>
      <c r="E31" s="53"/>
      <c r="F31" s="53"/>
      <c r="G31" s="71">
        <f t="shared" si="1"/>
        <v>0</v>
      </c>
      <c r="H31" s="71">
        <f t="shared" si="2"/>
        <v>0</v>
      </c>
      <c r="I31" s="54"/>
      <c r="J31" s="2"/>
      <c r="K31" s="9">
        <f t="shared" si="3"/>
        <v>0</v>
      </c>
      <c r="L31" s="5" t="str">
        <f>DEC2HEX(K31)</f>
        <v>0</v>
      </c>
      <c r="M31" s="5">
        <f>HEX2DEC(N31)</f>
        <v>67043328</v>
      </c>
      <c r="N31" s="5" t="str">
        <f>IF(G31&gt;=240,DEC2HEX(67108608),DEC2HEX(67043328))</f>
        <v>3FF0000</v>
      </c>
      <c r="O31" s="5">
        <f t="shared" si="6"/>
        <v>0</v>
      </c>
      <c r="P31" s="5" t="str">
        <f t="shared" si="6"/>
        <v>0</v>
      </c>
      <c r="Q31" s="5"/>
      <c r="R31" s="5" t="str">
        <f>DEC2HEX(8+INT(M31/2^18)*(2^5)+(MOD(M31,2^18))/2^16)</f>
        <v>1FEB</v>
      </c>
      <c r="S31" s="5" t="str">
        <f>DEC2HEX(MOD(M31,2^16))</f>
        <v>0</v>
      </c>
      <c r="T31" s="5" t="str">
        <f>DEC2HEX(8+INT(O31/2^18)*(2^5)+(MOD(O31,2^18))/2^16)</f>
        <v>8</v>
      </c>
      <c r="U31" s="47" t="str">
        <f>DEC2HEX(MOD(O31,2^16))</f>
        <v>0</v>
      </c>
    </row>
    <row r="32" spans="2:21" ht="12.75">
      <c r="B32" s="52"/>
      <c r="C32" s="53"/>
      <c r="D32" s="66"/>
      <c r="E32" s="53"/>
      <c r="F32" s="53"/>
      <c r="G32" s="71">
        <f t="shared" si="1"/>
        <v>0</v>
      </c>
      <c r="H32" s="71">
        <f t="shared" si="2"/>
        <v>0</v>
      </c>
      <c r="I32" s="54"/>
      <c r="J32" s="2"/>
      <c r="K32" s="9">
        <f t="shared" si="3"/>
        <v>0</v>
      </c>
      <c r="L32" s="5" t="str">
        <f>DEC2HEX(K32)</f>
        <v>0</v>
      </c>
      <c r="M32" s="5">
        <f>HEX2DEC(N32)</f>
        <v>67043328</v>
      </c>
      <c r="N32" s="5" t="str">
        <f>IF(G32&gt;=240,DEC2HEX(67108608),DEC2HEX(67043328))</f>
        <v>3FF0000</v>
      </c>
      <c r="O32" s="5">
        <f t="shared" si="6"/>
        <v>0</v>
      </c>
      <c r="P32" s="5" t="str">
        <f t="shared" si="6"/>
        <v>0</v>
      </c>
      <c r="Q32" s="5"/>
      <c r="R32" s="5" t="str">
        <f>DEC2HEX(8+INT(M32/2^18)*(2^5)+(MOD(M32,2^18))/2^16)</f>
        <v>1FEB</v>
      </c>
      <c r="S32" s="5" t="str">
        <f>DEC2HEX(MOD(M32,2^16))</f>
        <v>0</v>
      </c>
      <c r="T32" s="5" t="str">
        <f>DEC2HEX(8+INT(O32/2^18)*(2^5)+(MOD(O32,2^18))/2^16)</f>
        <v>8</v>
      </c>
      <c r="U32" s="47" t="str">
        <f>DEC2HEX(MOD(O32,2^16))</f>
        <v>0</v>
      </c>
    </row>
    <row r="33" spans="2:21" ht="12.75">
      <c r="B33" s="52"/>
      <c r="C33" s="53"/>
      <c r="D33" s="66"/>
      <c r="E33" s="53"/>
      <c r="F33" s="53"/>
      <c r="G33" s="71">
        <f t="shared" si="1"/>
        <v>0</v>
      </c>
      <c r="H33" s="71">
        <f t="shared" si="2"/>
        <v>0</v>
      </c>
      <c r="I33" s="54"/>
      <c r="J33" s="2"/>
      <c r="K33" s="9">
        <f t="shared" si="3"/>
        <v>0</v>
      </c>
      <c r="L33" s="5" t="str">
        <f>DEC2HEX(K33)</f>
        <v>0</v>
      </c>
      <c r="M33" s="5">
        <f>HEX2DEC(N33)</f>
        <v>67043328</v>
      </c>
      <c r="N33" s="5" t="str">
        <f>IF(G33&gt;=240,DEC2HEX(67108608),DEC2HEX(67043328))</f>
        <v>3FF0000</v>
      </c>
      <c r="O33" s="5">
        <f t="shared" si="6"/>
        <v>0</v>
      </c>
      <c r="P33" s="5" t="str">
        <f t="shared" si="6"/>
        <v>0</v>
      </c>
      <c r="Q33" s="5"/>
      <c r="R33" s="5" t="str">
        <f>DEC2HEX(8+INT(M33/2^18)*(2^5)+(MOD(M33,2^18))/2^16)</f>
        <v>1FEB</v>
      </c>
      <c r="S33" s="5" t="str">
        <f>DEC2HEX(MOD(M33,2^16))</f>
        <v>0</v>
      </c>
      <c r="T33" s="5" t="str">
        <f>DEC2HEX(8+INT(O33/2^18)*(2^5)+(MOD(O33,2^18))/2^16)</f>
        <v>8</v>
      </c>
      <c r="U33" s="47" t="str">
        <f>DEC2HEX(MOD(O33,2^16))</f>
        <v>0</v>
      </c>
    </row>
    <row r="34" spans="2:21" ht="12.75">
      <c r="B34" s="52"/>
      <c r="C34" s="53"/>
      <c r="D34" s="66"/>
      <c r="E34" s="53"/>
      <c r="F34" s="53"/>
      <c r="G34" s="71">
        <f t="shared" si="1"/>
        <v>0</v>
      </c>
      <c r="H34" s="71">
        <f t="shared" si="2"/>
        <v>0</v>
      </c>
      <c r="I34" s="54"/>
      <c r="J34" s="2"/>
      <c r="K34" s="9">
        <f t="shared" si="3"/>
        <v>0</v>
      </c>
      <c r="L34" s="5" t="str">
        <f>DEC2HEX(K34)</f>
        <v>0</v>
      </c>
      <c r="M34" s="5">
        <f>HEX2DEC(N34)</f>
        <v>67043328</v>
      </c>
      <c r="N34" s="5" t="str">
        <f>IF(G34&gt;=240,DEC2HEX(67108608),DEC2HEX(67043328))</f>
        <v>3FF0000</v>
      </c>
      <c r="O34" s="5">
        <f t="shared" si="6"/>
        <v>0</v>
      </c>
      <c r="P34" s="5" t="str">
        <f t="shared" si="6"/>
        <v>0</v>
      </c>
      <c r="Q34" s="5"/>
      <c r="R34" s="5" t="str">
        <f>DEC2HEX(8+INT(M34/2^18)*(2^5)+(MOD(M34,2^18))/2^16)</f>
        <v>1FEB</v>
      </c>
      <c r="S34" s="5" t="str">
        <f>DEC2HEX(MOD(M34,2^16))</f>
        <v>0</v>
      </c>
      <c r="T34" s="5" t="str">
        <f>DEC2HEX(8+INT(O34/2^18)*(2^5)+(MOD(O34,2^18))/2^16)</f>
        <v>8</v>
      </c>
      <c r="U34" s="47" t="str">
        <f>DEC2HEX(MOD(O34,2^16))</f>
        <v>0</v>
      </c>
    </row>
    <row r="35" spans="2:21" ht="12.75">
      <c r="B35" s="52"/>
      <c r="C35" s="53"/>
      <c r="D35" s="66"/>
      <c r="E35" s="53"/>
      <c r="F35" s="53"/>
      <c r="G35" s="71">
        <f t="shared" si="1"/>
        <v>0</v>
      </c>
      <c r="H35" s="71">
        <f t="shared" si="2"/>
        <v>0</v>
      </c>
      <c r="I35" s="54"/>
      <c r="J35" s="2"/>
      <c r="K35" s="9">
        <f t="shared" si="3"/>
        <v>0</v>
      </c>
      <c r="L35" s="5" t="str">
        <f>DEC2HEX(K35)</f>
        <v>0</v>
      </c>
      <c r="M35" s="5">
        <f>HEX2DEC(N35)</f>
        <v>67043328</v>
      </c>
      <c r="N35" s="5" t="str">
        <f>IF(G35&gt;=240,DEC2HEX(67108608),DEC2HEX(67043328))</f>
        <v>3FF0000</v>
      </c>
      <c r="O35" s="5">
        <f t="shared" si="6"/>
        <v>0</v>
      </c>
      <c r="P35" s="5" t="str">
        <f t="shared" si="6"/>
        <v>0</v>
      </c>
      <c r="Q35" s="5"/>
      <c r="R35" s="5" t="str">
        <f>DEC2HEX(8+INT(M35/2^18)*(2^5)+(MOD(M35,2^18))/2^16)</f>
        <v>1FEB</v>
      </c>
      <c r="S35" s="5" t="str">
        <f>DEC2HEX(MOD(M35,2^16))</f>
        <v>0</v>
      </c>
      <c r="T35" s="5" t="str">
        <f>DEC2HEX(8+INT(O35/2^18)*(2^5)+(MOD(O35,2^18))/2^16)</f>
        <v>8</v>
      </c>
      <c r="U35" s="47" t="str">
        <f>DEC2HEX(MOD(O35,2^16))</f>
        <v>0</v>
      </c>
    </row>
    <row r="36" spans="2:21" ht="13.5" thickBot="1">
      <c r="B36" s="55"/>
      <c r="C36" s="56"/>
      <c r="D36" s="67"/>
      <c r="E36" s="56"/>
      <c r="F36" s="56"/>
      <c r="G36" s="71">
        <f t="shared" si="1"/>
        <v>0</v>
      </c>
      <c r="H36" s="71">
        <f t="shared" si="2"/>
        <v>0</v>
      </c>
      <c r="I36" s="57"/>
      <c r="J36" s="11"/>
      <c r="K36" s="46">
        <f t="shared" si="3"/>
        <v>0</v>
      </c>
      <c r="L36" s="58" t="str">
        <f>DEC2HEX(K36)</f>
        <v>0</v>
      </c>
      <c r="M36" s="58">
        <f>HEX2DEC(N36)</f>
        <v>67043328</v>
      </c>
      <c r="N36" s="5" t="str">
        <f>IF(G36&gt;=240,DEC2HEX(67108608),DEC2HEX(67043328))</f>
        <v>3FF0000</v>
      </c>
      <c r="O36" s="58">
        <f>K36</f>
        <v>0</v>
      </c>
      <c r="P36" s="58" t="str">
        <f>L36</f>
        <v>0</v>
      </c>
      <c r="Q36" s="58"/>
      <c r="R36" s="58" t="str">
        <f>DEC2HEX(8+INT(M36/2^18)*(2^5)+(MOD(M36,2^18))/2^16)</f>
        <v>1FEB</v>
      </c>
      <c r="S36" s="58" t="str">
        <f>DEC2HEX(MOD(M36,2^16))</f>
        <v>0</v>
      </c>
      <c r="T36" s="58" t="str">
        <f>DEC2HEX(8+INT(O36/2^18)*(2^5)+(MOD(O36,2^18))/2^16)</f>
        <v>8</v>
      </c>
      <c r="U36" s="48" t="str">
        <f>DEC2HEX(MOD(O36,2^16))</f>
        <v>0</v>
      </c>
    </row>
    <row r="37" spans="4:21" ht="13.5" thickTop="1">
      <c r="D37" s="63" t="s">
        <v>38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</sheetData>
  <sheetProtection sheet="1" objects="1" scenarios="1"/>
  <mergeCells count="4">
    <mergeCell ref="K3:U3"/>
    <mergeCell ref="D37:U37"/>
    <mergeCell ref="B3:I3"/>
    <mergeCell ref="B2:U2"/>
  </mergeCells>
  <printOptions/>
  <pageMargins left="0.75" right="0.75" top="1" bottom="1" header="0.5" footer="0.5"/>
  <pageSetup orientation="portrait" paperSize="9"/>
  <ignoredErrors>
    <ignoredError sqref="S5:S6" formula="1"/>
    <ignoredError sqref="G5:H5 H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3:L39"/>
  <sheetViews>
    <sheetView workbookViewId="0" topLeftCell="B1">
      <selection activeCell="I18" sqref="I18"/>
    </sheetView>
  </sheetViews>
  <sheetFormatPr defaultColWidth="9.140625" defaultRowHeight="12.75"/>
  <cols>
    <col min="2" max="2" width="4.421875" style="0" customWidth="1"/>
    <col min="3" max="3" width="31.8515625" style="0" customWidth="1"/>
    <col min="4" max="4" width="1.57421875" style="0" customWidth="1"/>
    <col min="5" max="5" width="42.28125" style="0" customWidth="1"/>
    <col min="6" max="6" width="41.421875" style="0" customWidth="1"/>
    <col min="9" max="9" width="32.140625" style="0" customWidth="1"/>
    <col min="10" max="10" width="3.140625" style="0" customWidth="1"/>
    <col min="11" max="11" width="22.28125" style="0" customWidth="1"/>
    <col min="12" max="12" width="31.57421875" style="0" customWidth="1"/>
  </cols>
  <sheetData>
    <row r="2" ht="13.5" thickBot="1"/>
    <row r="3" spans="3:12" ht="13.5" thickTop="1">
      <c r="C3" s="6" t="s">
        <v>26</v>
      </c>
      <c r="D3" s="7"/>
      <c r="E3" s="7"/>
      <c r="F3" s="8"/>
      <c r="I3" s="21" t="s">
        <v>27</v>
      </c>
      <c r="J3" s="22"/>
      <c r="K3" s="22"/>
      <c r="L3" s="23"/>
    </row>
    <row r="4" spans="3:12" ht="12.75">
      <c r="C4" s="17" t="s">
        <v>12</v>
      </c>
      <c r="D4" s="32"/>
      <c r="E4" s="28" t="s">
        <v>33</v>
      </c>
      <c r="F4" s="14"/>
      <c r="I4" s="17" t="s">
        <v>44</v>
      </c>
      <c r="J4" s="2"/>
      <c r="K4" s="28" t="s">
        <v>33</v>
      </c>
      <c r="L4" s="14"/>
    </row>
    <row r="5" spans="3:12" ht="12.75">
      <c r="C5" s="18" t="s">
        <v>23</v>
      </c>
      <c r="D5" s="12"/>
      <c r="E5" s="33" t="s">
        <v>24</v>
      </c>
      <c r="F5" s="13" t="s">
        <v>25</v>
      </c>
      <c r="I5" s="24" t="s">
        <v>28</v>
      </c>
      <c r="J5" s="20"/>
      <c r="K5" s="29" t="s">
        <v>30</v>
      </c>
      <c r="L5" s="26" t="s">
        <v>29</v>
      </c>
    </row>
    <row r="6" spans="3:12" ht="12.75">
      <c r="C6" s="41" t="s">
        <v>39</v>
      </c>
      <c r="D6" s="2"/>
      <c r="E6" s="9" t="str">
        <f>DEC2HEX(8+INT(HEX2DEC(C6)/2^18)*(2^5)+(MOD(HEX2DEC(C6),2^18))/2^16)</f>
        <v>6788</v>
      </c>
      <c r="F6" s="47" t="str">
        <f>DEC2HEX(MOD(HEX2DEC(C6),2^16))</f>
        <v>400</v>
      </c>
      <c r="I6" s="41">
        <v>45</v>
      </c>
      <c r="J6" s="2"/>
      <c r="K6" s="9" t="str">
        <f>DEC2HEX(8+HEX2DEC(I6)*2^5)</f>
        <v>8A8</v>
      </c>
      <c r="L6" s="47" t="str">
        <f>DEC2HEX(HEX2DEC(I6)*2^5)</f>
        <v>8A0</v>
      </c>
    </row>
    <row r="7" spans="3:12" ht="12.75">
      <c r="C7" s="41"/>
      <c r="D7" s="2"/>
      <c r="E7" s="9" t="str">
        <f>DEC2HEX(8+INT(HEX2DEC(C7)/2^18)*(2^5)+(MOD(HEX2DEC(C7),2^18))/2^16)</f>
        <v>8</v>
      </c>
      <c r="F7" s="47" t="str">
        <f>DEC2HEX(MOD(HEX2DEC(C7),2^16))</f>
        <v>0</v>
      </c>
      <c r="I7" s="41" t="s">
        <v>40</v>
      </c>
      <c r="J7" s="2"/>
      <c r="K7" s="9" t="str">
        <f>DEC2HEX(8+HEX2DEC(I7)*2^5)</f>
        <v>C788</v>
      </c>
      <c r="L7" s="47" t="str">
        <f>DEC2HEX(HEX2DEC(I7)*2^5)</f>
        <v>C780</v>
      </c>
    </row>
    <row r="8" spans="3:12" ht="12.75">
      <c r="C8" s="41"/>
      <c r="D8" s="2"/>
      <c r="E8" s="9" t="str">
        <f>DEC2HEX(8+INT(HEX2DEC(C8)/2^18)*(2^5)+(MOD(HEX2DEC(C8),2^18))/2^16)</f>
        <v>8</v>
      </c>
      <c r="F8" s="47" t="str">
        <f>DEC2HEX(MOD(HEX2DEC(C8),2^16))</f>
        <v>0</v>
      </c>
      <c r="I8" s="41"/>
      <c r="J8" s="2"/>
      <c r="K8" s="9" t="str">
        <f>DEC2HEX(8+HEX2DEC(I8)*2^5)</f>
        <v>8</v>
      </c>
      <c r="L8" s="47" t="str">
        <f>DEC2HEX(HEX2DEC(I8)*2^5)</f>
        <v>0</v>
      </c>
    </row>
    <row r="9" spans="3:12" ht="12.75">
      <c r="C9" s="41"/>
      <c r="D9" s="2"/>
      <c r="E9" s="9" t="str">
        <f>DEC2HEX(8+INT(HEX2DEC(C9)/2^18)*(2^5)+(MOD(HEX2DEC(C9),2^18))/2^16)</f>
        <v>8</v>
      </c>
      <c r="F9" s="47" t="str">
        <f>DEC2HEX(MOD(HEX2DEC(C9),2^16))</f>
        <v>0</v>
      </c>
      <c r="I9" s="41"/>
      <c r="J9" s="2"/>
      <c r="K9" s="9" t="str">
        <f>DEC2HEX(8+HEX2DEC(I9)*2^5)</f>
        <v>8</v>
      </c>
      <c r="L9" s="47" t="str">
        <f>DEC2HEX(HEX2DEC(I9)*2^5)</f>
        <v>0</v>
      </c>
    </row>
    <row r="10" spans="3:12" ht="12.75">
      <c r="C10" s="41"/>
      <c r="D10" s="2"/>
      <c r="E10" s="9" t="str">
        <f>DEC2HEX(8+INT(HEX2DEC(C10)/2^18)*(2^5)+(MOD(HEX2DEC(C10),2^18))/2^16)</f>
        <v>8</v>
      </c>
      <c r="F10" s="47" t="str">
        <f>DEC2HEX(MOD(HEX2DEC(C10),2^16))</f>
        <v>0</v>
      </c>
      <c r="I10" s="41"/>
      <c r="J10" s="2"/>
      <c r="K10" s="9" t="str">
        <f>DEC2HEX(8+HEX2DEC(I10)*2^5)</f>
        <v>8</v>
      </c>
      <c r="L10" s="47" t="str">
        <f>DEC2HEX(HEX2DEC(I10)*2^5)</f>
        <v>0</v>
      </c>
    </row>
    <row r="11" spans="3:12" ht="12.75">
      <c r="C11" s="41"/>
      <c r="D11" s="2"/>
      <c r="E11" s="9" t="str">
        <f>DEC2HEX(8+INT(HEX2DEC(C11)/2^18)*(2^5)+(MOD(HEX2DEC(C11),2^18))/2^16)</f>
        <v>8</v>
      </c>
      <c r="F11" s="47" t="str">
        <f>DEC2HEX(MOD(HEX2DEC(C11),2^16))</f>
        <v>0</v>
      </c>
      <c r="I11" s="41"/>
      <c r="J11" s="2"/>
      <c r="K11" s="9" t="str">
        <f>DEC2HEX(8+HEX2DEC(I11)*2^5)</f>
        <v>8</v>
      </c>
      <c r="L11" s="47" t="str">
        <f>DEC2HEX(HEX2DEC(I11)*2^5)</f>
        <v>0</v>
      </c>
    </row>
    <row r="12" spans="3:12" ht="12.75">
      <c r="C12" s="41"/>
      <c r="D12" s="2"/>
      <c r="E12" s="9" t="str">
        <f>DEC2HEX(8+INT(HEX2DEC(C12)/2^18)*(2^5)+(MOD(HEX2DEC(C12),2^18))/2^16)</f>
        <v>8</v>
      </c>
      <c r="F12" s="47" t="str">
        <f>DEC2HEX(MOD(HEX2DEC(C12),2^16))</f>
        <v>0</v>
      </c>
      <c r="I12" s="41"/>
      <c r="J12" s="2"/>
      <c r="K12" s="9" t="str">
        <f>DEC2HEX(8+HEX2DEC(I12)*2^5)</f>
        <v>8</v>
      </c>
      <c r="L12" s="47" t="str">
        <f>DEC2HEX(HEX2DEC(I12)*2^5)</f>
        <v>0</v>
      </c>
    </row>
    <row r="13" spans="3:12" ht="12.75">
      <c r="C13" s="41"/>
      <c r="D13" s="2"/>
      <c r="E13" s="9" t="str">
        <f>DEC2HEX(8+INT(HEX2DEC(C13)/2^18)*(2^5)+(MOD(HEX2DEC(C13),2^18))/2^16)</f>
        <v>8</v>
      </c>
      <c r="F13" s="47" t="str">
        <f>DEC2HEX(MOD(HEX2DEC(C13),2^16))</f>
        <v>0</v>
      </c>
      <c r="I13" s="41"/>
      <c r="J13" s="2"/>
      <c r="K13" s="9" t="str">
        <f>DEC2HEX(8+HEX2DEC(I13)*2^5)</f>
        <v>8</v>
      </c>
      <c r="L13" s="47" t="str">
        <f>DEC2HEX(HEX2DEC(I13)*2^5)</f>
        <v>0</v>
      </c>
    </row>
    <row r="14" spans="3:12" ht="12.75">
      <c r="C14" s="41"/>
      <c r="D14" s="2"/>
      <c r="E14" s="9" t="str">
        <f>DEC2HEX(8+INT(HEX2DEC(C14)/2^18)*(2^5)+(MOD(HEX2DEC(C14),2^18))/2^16)</f>
        <v>8</v>
      </c>
      <c r="F14" s="47" t="str">
        <f>DEC2HEX(MOD(HEX2DEC(C14),2^16))</f>
        <v>0</v>
      </c>
      <c r="I14" s="41"/>
      <c r="J14" s="2"/>
      <c r="K14" s="9" t="str">
        <f>DEC2HEX(8+HEX2DEC(I14)*2^5)</f>
        <v>8</v>
      </c>
      <c r="L14" s="47" t="str">
        <f>DEC2HEX(HEX2DEC(I14)*2^5)</f>
        <v>0</v>
      </c>
    </row>
    <row r="15" spans="3:12" ht="12.75">
      <c r="C15" s="41"/>
      <c r="D15" s="2"/>
      <c r="E15" s="9" t="str">
        <f>DEC2HEX(8+INT(HEX2DEC(C15)/2^18)*(2^5)+(MOD(HEX2DEC(C15),2^18))/2^16)</f>
        <v>8</v>
      </c>
      <c r="F15" s="47" t="str">
        <f>DEC2HEX(MOD(HEX2DEC(C15),2^16))</f>
        <v>0</v>
      </c>
      <c r="I15" s="41"/>
      <c r="J15" s="2"/>
      <c r="K15" s="9" t="str">
        <f>DEC2HEX(8+HEX2DEC(I15)*2^5)</f>
        <v>8</v>
      </c>
      <c r="L15" s="47" t="str">
        <f>DEC2HEX(HEX2DEC(I15)*2^5)</f>
        <v>0</v>
      </c>
    </row>
    <row r="16" spans="3:12" ht="12.75">
      <c r="C16" s="41"/>
      <c r="D16" s="2"/>
      <c r="E16" s="9" t="str">
        <f>DEC2HEX(8+INT(HEX2DEC(C16)/2^18)*(2^5)+(MOD(HEX2DEC(C16),2^18))/2^16)</f>
        <v>8</v>
      </c>
      <c r="F16" s="47" t="str">
        <f>DEC2HEX(MOD(HEX2DEC(C16),2^16))</f>
        <v>0</v>
      </c>
      <c r="I16" s="41"/>
      <c r="J16" s="2"/>
      <c r="K16" s="9" t="str">
        <f>DEC2HEX(8+HEX2DEC(I16)*2^5)</f>
        <v>8</v>
      </c>
      <c r="L16" s="47" t="str">
        <f>DEC2HEX(HEX2DEC(I16)*2^5)</f>
        <v>0</v>
      </c>
    </row>
    <row r="17" spans="3:12" ht="12.75">
      <c r="C17" s="41"/>
      <c r="D17" s="2"/>
      <c r="E17" s="9" t="str">
        <f>DEC2HEX(8+INT(HEX2DEC(C17)/2^18)*(2^5)+(MOD(HEX2DEC(C17),2^18))/2^16)</f>
        <v>8</v>
      </c>
      <c r="F17" s="47" t="str">
        <f>DEC2HEX(MOD(HEX2DEC(C17),2^16))</f>
        <v>0</v>
      </c>
      <c r="I17" s="41"/>
      <c r="J17" s="2"/>
      <c r="K17" s="9" t="str">
        <f>DEC2HEX(8+HEX2DEC(I17)*2^5)</f>
        <v>8</v>
      </c>
      <c r="L17" s="47" t="str">
        <f>DEC2HEX(HEX2DEC(I17)*2^5)</f>
        <v>0</v>
      </c>
    </row>
    <row r="18" spans="3:12" ht="12.75">
      <c r="C18" s="41"/>
      <c r="D18" s="2"/>
      <c r="E18" s="9" t="str">
        <f>DEC2HEX(8+INT(HEX2DEC(C18)/2^18)*(2^5)+(MOD(HEX2DEC(C18),2^18))/2^16)</f>
        <v>8</v>
      </c>
      <c r="F18" s="47" t="str">
        <f>DEC2HEX(MOD(HEX2DEC(C18),2^16))</f>
        <v>0</v>
      </c>
      <c r="I18" s="41"/>
      <c r="J18" s="2"/>
      <c r="K18" s="9" t="str">
        <f>DEC2HEX(8+HEX2DEC(I18)*2^5)</f>
        <v>8</v>
      </c>
      <c r="L18" s="47" t="str">
        <f>DEC2HEX(HEX2DEC(I18)*2^5)</f>
        <v>0</v>
      </c>
    </row>
    <row r="19" spans="3:12" ht="12.75">
      <c r="C19" s="41"/>
      <c r="D19" s="2"/>
      <c r="E19" s="9" t="str">
        <f>DEC2HEX(8+INT(HEX2DEC(C19)/2^18)*(2^5)+(MOD(HEX2DEC(C19),2^18))/2^16)</f>
        <v>8</v>
      </c>
      <c r="F19" s="47" t="str">
        <f>DEC2HEX(MOD(HEX2DEC(C19),2^16))</f>
        <v>0</v>
      </c>
      <c r="I19" s="41"/>
      <c r="J19" s="2"/>
      <c r="K19" s="9" t="str">
        <f>DEC2HEX(8+HEX2DEC(I19)*2^5)</f>
        <v>8</v>
      </c>
      <c r="L19" s="47" t="str">
        <f>DEC2HEX(HEX2DEC(I19)*2^5)</f>
        <v>0</v>
      </c>
    </row>
    <row r="20" spans="3:12" ht="12.75">
      <c r="C20" s="42"/>
      <c r="D20" s="2"/>
      <c r="E20" s="45" t="str">
        <f>DEC2HEX(8+INT(HEX2DEC(C20)/2^18)*(2^5)+(MOD(HEX2DEC(C20),2^18))/2^16)</f>
        <v>8</v>
      </c>
      <c r="F20" s="47" t="str">
        <f>DEC2HEX(MOD(HEX2DEC(C20),2^16))</f>
        <v>0</v>
      </c>
      <c r="I20" s="42"/>
      <c r="J20" s="2"/>
      <c r="K20" s="45" t="str">
        <f>DEC2HEX(8+HEX2DEC(I20)*2^5)</f>
        <v>8</v>
      </c>
      <c r="L20" s="50" t="str">
        <f>DEC2HEX(HEX2DEC(I20)*2^5)</f>
        <v>0</v>
      </c>
    </row>
    <row r="21" spans="3:12" ht="12.75">
      <c r="C21" s="41"/>
      <c r="D21" s="2"/>
      <c r="E21" s="9" t="str">
        <f>DEC2HEX(8+INT(HEX2DEC(C21)/2^18)*(2^5)+(MOD(HEX2DEC(C21),2^18))/2^16)</f>
        <v>8</v>
      </c>
      <c r="F21" s="47" t="str">
        <f>DEC2HEX(MOD(HEX2DEC(C21),2^16))</f>
        <v>0</v>
      </c>
      <c r="I21" s="43"/>
      <c r="J21" s="15"/>
      <c r="K21" s="9" t="str">
        <f>DEC2HEX(8+HEX2DEC(I21)*2^5)</f>
        <v>8</v>
      </c>
      <c r="L21" s="47" t="str">
        <f>DEC2HEX(HEX2DEC(I21)*2^5)</f>
        <v>0</v>
      </c>
    </row>
    <row r="22" spans="3:12" ht="12.75">
      <c r="C22" s="41"/>
      <c r="E22" s="9" t="str">
        <f>DEC2HEX(8+INT(HEX2DEC(C22)/2^18)*(2^5)+(MOD(HEX2DEC(C22),2^18))/2^16)</f>
        <v>8</v>
      </c>
      <c r="F22" s="47" t="str">
        <f>DEC2HEX(MOD(HEX2DEC(C22),2^16))</f>
        <v>0</v>
      </c>
      <c r="I22" s="41"/>
      <c r="K22" s="9" t="str">
        <f>DEC2HEX(8+HEX2DEC(I22)*2^5)</f>
        <v>8</v>
      </c>
      <c r="L22" s="47" t="str">
        <f>DEC2HEX(HEX2DEC(I22)*2^5)</f>
        <v>0</v>
      </c>
    </row>
    <row r="23" spans="3:12" ht="12.75">
      <c r="C23" s="41"/>
      <c r="E23" s="9" t="str">
        <f>DEC2HEX(8+INT(HEX2DEC(C23)/2^18)*(2^5)+(MOD(HEX2DEC(C23),2^18))/2^16)</f>
        <v>8</v>
      </c>
      <c r="F23" s="47" t="str">
        <f>DEC2HEX(MOD(HEX2DEC(C23),2^16))</f>
        <v>0</v>
      </c>
      <c r="I23" s="41"/>
      <c r="K23" s="9" t="str">
        <f>DEC2HEX(8+HEX2DEC(I23)*2^5)</f>
        <v>8</v>
      </c>
      <c r="L23" s="47" t="str">
        <f>DEC2HEX(HEX2DEC(I23)*2^5)</f>
        <v>0</v>
      </c>
    </row>
    <row r="24" spans="3:12" ht="12.75">
      <c r="C24" s="41"/>
      <c r="E24" s="9" t="str">
        <f>DEC2HEX(8+INT(HEX2DEC(C24)/2^18)*(2^5)+(MOD(HEX2DEC(C24),2^18))/2^16)</f>
        <v>8</v>
      </c>
      <c r="F24" s="47" t="str">
        <f>DEC2HEX(MOD(HEX2DEC(C24),2^16))</f>
        <v>0</v>
      </c>
      <c r="I24" s="41"/>
      <c r="K24" s="9" t="str">
        <f>DEC2HEX(8+HEX2DEC(I24)*2^5)</f>
        <v>8</v>
      </c>
      <c r="L24" s="47" t="str">
        <f>DEC2HEX(HEX2DEC(I24)*2^5)</f>
        <v>0</v>
      </c>
    </row>
    <row r="25" spans="3:12" ht="12.75">
      <c r="C25" s="41"/>
      <c r="E25" s="9" t="str">
        <f>DEC2HEX(8+INT(HEX2DEC(C25)/2^18)*(2^5)+(MOD(HEX2DEC(C25),2^18))/2^16)</f>
        <v>8</v>
      </c>
      <c r="F25" s="47" t="str">
        <f>DEC2HEX(MOD(HEX2DEC(C25),2^16))</f>
        <v>0</v>
      </c>
      <c r="I25" s="41"/>
      <c r="K25" s="9" t="str">
        <f>DEC2HEX(8+HEX2DEC(I25)*2^5)</f>
        <v>8</v>
      </c>
      <c r="L25" s="47" t="str">
        <f>DEC2HEX(HEX2DEC(I25)*2^5)</f>
        <v>0</v>
      </c>
    </row>
    <row r="26" spans="3:12" ht="12.75">
      <c r="C26" s="41"/>
      <c r="E26" s="9" t="str">
        <f>DEC2HEX(8+INT(HEX2DEC(C26)/2^18)*(2^5)+(MOD(HEX2DEC(C26),2^18))/2^16)</f>
        <v>8</v>
      </c>
      <c r="F26" s="47" t="str">
        <f>DEC2HEX(MOD(HEX2DEC(C26),2^16))</f>
        <v>0</v>
      </c>
      <c r="I26" s="41"/>
      <c r="K26" s="9" t="str">
        <f>DEC2HEX(8+HEX2DEC(I26)*2^5)</f>
        <v>8</v>
      </c>
      <c r="L26" s="47" t="str">
        <f>DEC2HEX(HEX2DEC(I26)*2^5)</f>
        <v>0</v>
      </c>
    </row>
    <row r="27" spans="3:12" ht="12.75">
      <c r="C27" s="41"/>
      <c r="E27" s="9" t="str">
        <f>DEC2HEX(8+INT(HEX2DEC(C27)/2^18)*(2^5)+(MOD(HEX2DEC(C27),2^18))/2^16)</f>
        <v>8</v>
      </c>
      <c r="F27" s="47" t="str">
        <f>DEC2HEX(MOD(HEX2DEC(C27),2^16))</f>
        <v>0</v>
      </c>
      <c r="I27" s="41"/>
      <c r="K27" s="9" t="str">
        <f>DEC2HEX(8+HEX2DEC(I27)*2^5)</f>
        <v>8</v>
      </c>
      <c r="L27" s="47" t="str">
        <f>DEC2HEX(HEX2DEC(I27)*2^5)</f>
        <v>0</v>
      </c>
    </row>
    <row r="28" spans="3:12" ht="12.75">
      <c r="C28" s="41"/>
      <c r="E28" s="9" t="str">
        <f>DEC2HEX(8+INT(HEX2DEC(C28)/2^18)*(2^5)+(MOD(HEX2DEC(C28),2^18))/2^16)</f>
        <v>8</v>
      </c>
      <c r="F28" s="47" t="str">
        <f>DEC2HEX(MOD(HEX2DEC(C28),2^16))</f>
        <v>0</v>
      </c>
      <c r="I28" s="41"/>
      <c r="K28" s="9" t="str">
        <f>DEC2HEX(8+HEX2DEC(I28)*2^5)</f>
        <v>8</v>
      </c>
      <c r="L28" s="47" t="str">
        <f>DEC2HEX(HEX2DEC(I28)*2^5)</f>
        <v>0</v>
      </c>
    </row>
    <row r="29" spans="3:12" ht="12.75">
      <c r="C29" s="41"/>
      <c r="E29" s="9" t="str">
        <f>DEC2HEX(8+INT(HEX2DEC(C29)/2^18)*(2^5)+(MOD(HEX2DEC(C29),2^18))/2^16)</f>
        <v>8</v>
      </c>
      <c r="F29" s="47" t="str">
        <f>DEC2HEX(MOD(HEX2DEC(C29),2^16))</f>
        <v>0</v>
      </c>
      <c r="I29" s="41"/>
      <c r="K29" s="9" t="str">
        <f>DEC2HEX(8+HEX2DEC(I29)*2^5)</f>
        <v>8</v>
      </c>
      <c r="L29" s="47" t="str">
        <f>DEC2HEX(HEX2DEC(I29)*2^5)</f>
        <v>0</v>
      </c>
    </row>
    <row r="30" spans="3:12" ht="12.75">
      <c r="C30" s="41"/>
      <c r="E30" s="9" t="str">
        <f>DEC2HEX(8+INT(HEX2DEC(C30)/2^18)*(2^5)+(MOD(HEX2DEC(C30),2^18))/2^16)</f>
        <v>8</v>
      </c>
      <c r="F30" s="47" t="str">
        <f>DEC2HEX(MOD(HEX2DEC(C30),2^16))</f>
        <v>0</v>
      </c>
      <c r="I30" s="41"/>
      <c r="K30" s="9" t="str">
        <f>DEC2HEX(8+HEX2DEC(I30)*2^5)</f>
        <v>8</v>
      </c>
      <c r="L30" s="47" t="str">
        <f>DEC2HEX(HEX2DEC(I30)*2^5)</f>
        <v>0</v>
      </c>
    </row>
    <row r="31" spans="3:12" ht="12.75">
      <c r="C31" s="41"/>
      <c r="E31" s="9" t="str">
        <f>DEC2HEX(8+INT(HEX2DEC(C31)/2^18)*(2^5)+(MOD(HEX2DEC(C31),2^18))/2^16)</f>
        <v>8</v>
      </c>
      <c r="F31" s="47" t="str">
        <f>DEC2HEX(MOD(HEX2DEC(C31),2^16))</f>
        <v>0</v>
      </c>
      <c r="I31" s="41"/>
      <c r="K31" s="9" t="str">
        <f>DEC2HEX(8+HEX2DEC(I31)*2^5)</f>
        <v>8</v>
      </c>
      <c r="L31" s="47" t="str">
        <f>DEC2HEX(HEX2DEC(I31)*2^5)</f>
        <v>0</v>
      </c>
    </row>
    <row r="32" spans="3:12" ht="12.75">
      <c r="C32" s="41"/>
      <c r="E32" s="9" t="str">
        <f>DEC2HEX(8+INT(HEX2DEC(C32)/2^18)*(2^5)+(MOD(HEX2DEC(C32),2^18))/2^16)</f>
        <v>8</v>
      </c>
      <c r="F32" s="47" t="str">
        <f>DEC2HEX(MOD(HEX2DEC(C32),2^16))</f>
        <v>0</v>
      </c>
      <c r="I32" s="41"/>
      <c r="K32" s="9" t="str">
        <f>DEC2HEX(8+HEX2DEC(I32)*2^5)</f>
        <v>8</v>
      </c>
      <c r="L32" s="47" t="str">
        <f>DEC2HEX(HEX2DEC(I32)*2^5)</f>
        <v>0</v>
      </c>
    </row>
    <row r="33" spans="3:12" ht="12.75">
      <c r="C33" s="41"/>
      <c r="E33" s="9" t="str">
        <f>DEC2HEX(8+INT(HEX2DEC(C33)/2^18)*(2^5)+(MOD(HEX2DEC(C33),2^18))/2^16)</f>
        <v>8</v>
      </c>
      <c r="F33" s="47" t="str">
        <f>DEC2HEX(MOD(HEX2DEC(C33),2^16))</f>
        <v>0</v>
      </c>
      <c r="I33" s="41"/>
      <c r="K33" s="9" t="str">
        <f>DEC2HEX(8+HEX2DEC(I33)*2^5)</f>
        <v>8</v>
      </c>
      <c r="L33" s="47" t="str">
        <f>DEC2HEX(HEX2DEC(I33)*2^5)</f>
        <v>0</v>
      </c>
    </row>
    <row r="34" spans="3:12" ht="12.75">
      <c r="C34" s="41"/>
      <c r="E34" s="9" t="str">
        <f>DEC2HEX(8+INT(HEX2DEC(C34)/2^18)*(2^5)+(MOD(HEX2DEC(C34),2^18))/2^16)</f>
        <v>8</v>
      </c>
      <c r="F34" s="47" t="str">
        <f>DEC2HEX(MOD(HEX2DEC(C34),2^16))</f>
        <v>0</v>
      </c>
      <c r="I34" s="41"/>
      <c r="K34" s="9" t="str">
        <f>DEC2HEX(8+HEX2DEC(I34)*2^5)</f>
        <v>8</v>
      </c>
      <c r="L34" s="47" t="str">
        <f>DEC2HEX(HEX2DEC(I34)*2^5)</f>
        <v>0</v>
      </c>
    </row>
    <row r="35" spans="3:12" ht="12.75">
      <c r="C35" s="41"/>
      <c r="E35" s="9" t="str">
        <f>DEC2HEX(8+INT(HEX2DEC(C35)/2^18)*(2^5)+(MOD(HEX2DEC(C35),2^18))/2^16)</f>
        <v>8</v>
      </c>
      <c r="F35" s="47" t="str">
        <f>DEC2HEX(MOD(HEX2DEC(C35),2^16))</f>
        <v>0</v>
      </c>
      <c r="I35" s="41"/>
      <c r="K35" s="9" t="str">
        <f>DEC2HEX(8+HEX2DEC(I35)*2^5)</f>
        <v>8</v>
      </c>
      <c r="L35" s="47" t="str">
        <f>DEC2HEX(HEX2DEC(I35)*2^5)</f>
        <v>0</v>
      </c>
    </row>
    <row r="36" spans="3:12" ht="12.75">
      <c r="C36" s="41"/>
      <c r="E36" s="9" t="str">
        <f>DEC2HEX(8+INT(HEX2DEC(C36)/2^18)*(2^5)+(MOD(HEX2DEC(C36),2^18))/2^16)</f>
        <v>8</v>
      </c>
      <c r="F36" s="47" t="str">
        <f>DEC2HEX(MOD(HEX2DEC(C36),2^16))</f>
        <v>0</v>
      </c>
      <c r="I36" s="41"/>
      <c r="K36" s="9" t="str">
        <f>DEC2HEX(8+HEX2DEC(I36)*2^5)</f>
        <v>8</v>
      </c>
      <c r="L36" s="47" t="str">
        <f>DEC2HEX(HEX2DEC(I36)*2^5)</f>
        <v>0</v>
      </c>
    </row>
    <row r="37" spans="3:12" ht="12.75">
      <c r="C37" s="41"/>
      <c r="E37" s="9" t="str">
        <f>DEC2HEX(8+INT(HEX2DEC(C37)/2^18)*(2^5)+(MOD(HEX2DEC(C37),2^18))/2^16)</f>
        <v>8</v>
      </c>
      <c r="F37" s="47" t="str">
        <f>DEC2HEX(MOD(HEX2DEC(C37),2^16))</f>
        <v>0</v>
      </c>
      <c r="I37" s="41"/>
      <c r="K37" s="9" t="str">
        <f>DEC2HEX(8+HEX2DEC(I37)*2^5)</f>
        <v>8</v>
      </c>
      <c r="L37" s="47" t="str">
        <f>DEC2HEX(HEX2DEC(I37)*2^5)</f>
        <v>0</v>
      </c>
    </row>
    <row r="38" spans="3:12" ht="13.5" thickBot="1">
      <c r="C38" s="44"/>
      <c r="D38" s="16"/>
      <c r="E38" s="46" t="str">
        <f>DEC2HEX(8+INT(HEX2DEC(C38)/2^18)*(2^5)+(MOD(HEX2DEC(C38),2^18))/2^16)</f>
        <v>8</v>
      </c>
      <c r="F38" s="48" t="str">
        <f>DEC2HEX(MOD(HEX2DEC(C38),2^16))</f>
        <v>0</v>
      </c>
      <c r="I38" s="44"/>
      <c r="J38" s="16"/>
      <c r="K38" s="49" t="str">
        <f>DEC2HEX(8+HEX2DEC(I38)*2^5)</f>
        <v>8</v>
      </c>
      <c r="L38" s="51" t="str">
        <f>DEC2HEX(HEX2DEC(I38)*2^5)</f>
        <v>0</v>
      </c>
    </row>
    <row r="39" spans="3:12" ht="13.5" thickTop="1">
      <c r="C39" s="63" t="s">
        <v>36</v>
      </c>
      <c r="D39" s="64"/>
      <c r="E39" s="64"/>
      <c r="F39" s="64"/>
      <c r="I39" s="63" t="s">
        <v>37</v>
      </c>
      <c r="J39" s="62"/>
      <c r="K39" s="62"/>
      <c r="L39" s="62"/>
    </row>
  </sheetData>
  <sheetProtection sheet="1" objects="1" scenarios="1"/>
  <mergeCells count="6">
    <mergeCell ref="C39:F39"/>
    <mergeCell ref="I39:L39"/>
    <mergeCell ref="E4:F4"/>
    <mergeCell ref="C3:F3"/>
    <mergeCell ref="K4:L4"/>
    <mergeCell ref="I3:L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36"/>
  <sheetViews>
    <sheetView workbookViewId="0" topLeftCell="A1">
      <selection activeCell="B40" sqref="B40"/>
    </sheetView>
  </sheetViews>
  <sheetFormatPr defaultColWidth="9.140625" defaultRowHeight="12.75"/>
  <cols>
    <col min="3" max="3" width="17.28125" style="0" customWidth="1"/>
    <col min="4" max="4" width="16.421875" style="0" customWidth="1"/>
    <col min="5" max="5" width="2.7109375" style="0" customWidth="1"/>
    <col min="6" max="6" width="17.8515625" style="0" customWidth="1"/>
    <col min="9" max="9" width="24.7109375" style="0" customWidth="1"/>
    <col min="10" max="10" width="2.140625" style="0" customWidth="1"/>
    <col min="11" max="11" width="21.8515625" style="0" customWidth="1"/>
  </cols>
  <sheetData>
    <row r="2" ht="13.5" thickBot="1"/>
    <row r="3" spans="3:11" ht="13.5" thickTop="1">
      <c r="C3" s="21" t="s">
        <v>32</v>
      </c>
      <c r="D3" s="22"/>
      <c r="E3" s="22"/>
      <c r="F3" s="23"/>
      <c r="I3" s="21" t="s">
        <v>35</v>
      </c>
      <c r="J3" s="22"/>
      <c r="K3" s="23"/>
    </row>
    <row r="4" spans="3:11" ht="12.75">
      <c r="C4" s="28" t="s">
        <v>31</v>
      </c>
      <c r="D4" s="14"/>
      <c r="E4" s="31"/>
      <c r="F4" s="17" t="s">
        <v>13</v>
      </c>
      <c r="I4" s="30" t="s">
        <v>45</v>
      </c>
      <c r="J4" s="2"/>
      <c r="K4" s="17" t="s">
        <v>13</v>
      </c>
    </row>
    <row r="5" spans="3:11" ht="12.75">
      <c r="C5" s="29" t="s">
        <v>18</v>
      </c>
      <c r="D5" s="26" t="s">
        <v>19</v>
      </c>
      <c r="E5" s="20"/>
      <c r="F5" s="24" t="s">
        <v>20</v>
      </c>
      <c r="I5" s="24" t="s">
        <v>18</v>
      </c>
      <c r="J5" s="20"/>
      <c r="K5" s="24" t="s">
        <v>21</v>
      </c>
    </row>
    <row r="6" spans="3:11" ht="12.75">
      <c r="C6" s="52" t="s">
        <v>22</v>
      </c>
      <c r="D6" s="54" t="s">
        <v>41</v>
      </c>
      <c r="E6" s="3"/>
      <c r="F6" s="19" t="str">
        <f>DEC2HEX(HEX2DEC(D6)+2^16*MOD(HEX2DEC(C6),4)+2^18*INT(HEX2DEC(C6)/2^5))</f>
        <v>ADCFA45</v>
      </c>
      <c r="G6" s="1"/>
      <c r="H6" s="1"/>
      <c r="I6" s="41">
        <v>3450</v>
      </c>
      <c r="J6" s="3"/>
      <c r="K6" s="19" t="str">
        <f>DEC2HEX(HEX2DEC(I6)/2^5)</f>
        <v>1A2</v>
      </c>
    </row>
    <row r="7" spans="3:11" ht="12.75">
      <c r="C7" s="52"/>
      <c r="D7" s="54"/>
      <c r="E7" s="3"/>
      <c r="F7" s="19" t="str">
        <f>DEC2HEX(HEX2DEC(D7)+2^16*MOD(HEX2DEC(C7),4)+2^18*INT(HEX2DEC(C7)/2^5))</f>
        <v>0</v>
      </c>
      <c r="G7" s="1"/>
      <c r="H7" s="1"/>
      <c r="I7" s="41"/>
      <c r="J7" s="3"/>
      <c r="K7" s="19" t="str">
        <f>DEC2HEX(HEX2DEC(I7)/2^5)</f>
        <v>0</v>
      </c>
    </row>
    <row r="8" spans="3:11" ht="12.75">
      <c r="C8" s="52"/>
      <c r="D8" s="54"/>
      <c r="E8" s="3"/>
      <c r="F8" s="19" t="str">
        <f>DEC2HEX(HEX2DEC(D8)+2^16*MOD(HEX2DEC(C8),4)+2^18*INT(HEX2DEC(C8)/2^5))</f>
        <v>0</v>
      </c>
      <c r="G8" s="1"/>
      <c r="H8" s="1"/>
      <c r="I8" s="41"/>
      <c r="J8" s="3"/>
      <c r="K8" s="19" t="str">
        <f>DEC2HEX(HEX2DEC(I8)/2^5)</f>
        <v>0</v>
      </c>
    </row>
    <row r="9" spans="3:11" ht="12.75">
      <c r="C9" s="52"/>
      <c r="D9" s="54"/>
      <c r="E9" s="3"/>
      <c r="F9" s="19" t="str">
        <f>DEC2HEX(HEX2DEC(D9)+2^16*MOD(HEX2DEC(C9),4)+2^18*INT(HEX2DEC(C9)/2^5))</f>
        <v>0</v>
      </c>
      <c r="G9" s="1"/>
      <c r="H9" s="1"/>
      <c r="I9" s="41"/>
      <c r="J9" s="3"/>
      <c r="K9" s="19" t="str">
        <f>DEC2HEX(HEX2DEC(I9)/2^5)</f>
        <v>0</v>
      </c>
    </row>
    <row r="10" spans="3:11" ht="12.75">
      <c r="C10" s="52"/>
      <c r="D10" s="54"/>
      <c r="E10" s="3"/>
      <c r="F10" s="19" t="str">
        <f>DEC2HEX(HEX2DEC(D10)+2^16*MOD(HEX2DEC(C10),4)+2^18*INT(HEX2DEC(C10)/2^5))</f>
        <v>0</v>
      </c>
      <c r="G10" s="1"/>
      <c r="H10" s="1"/>
      <c r="I10" s="41"/>
      <c r="J10" s="3"/>
      <c r="K10" s="19" t="str">
        <f>DEC2HEX(HEX2DEC(I10)/2^5)</f>
        <v>0</v>
      </c>
    </row>
    <row r="11" spans="3:11" ht="12.75">
      <c r="C11" s="52"/>
      <c r="D11" s="54"/>
      <c r="E11" s="3"/>
      <c r="F11" s="19" t="str">
        <f>DEC2HEX(HEX2DEC(D11)+2^16*MOD(HEX2DEC(C11),4)+2^18*INT(HEX2DEC(C11)/2^5))</f>
        <v>0</v>
      </c>
      <c r="G11" s="1"/>
      <c r="H11" s="1"/>
      <c r="I11" s="41"/>
      <c r="J11" s="3"/>
      <c r="K11" s="19" t="str">
        <f>DEC2HEX(HEX2DEC(I11)/2^5)</f>
        <v>0</v>
      </c>
    </row>
    <row r="12" spans="3:11" ht="12.75">
      <c r="C12" s="52"/>
      <c r="D12" s="54"/>
      <c r="E12" s="3"/>
      <c r="F12" s="19" t="str">
        <f>DEC2HEX(HEX2DEC(D12)+2^16*MOD(HEX2DEC(C12),4)+2^18*INT(HEX2DEC(C12)/2^5))</f>
        <v>0</v>
      </c>
      <c r="G12" s="1"/>
      <c r="H12" s="1"/>
      <c r="I12" s="41"/>
      <c r="J12" s="3"/>
      <c r="K12" s="19" t="str">
        <f>DEC2HEX(HEX2DEC(I12)/2^5)</f>
        <v>0</v>
      </c>
    </row>
    <row r="13" spans="3:11" ht="12.75">
      <c r="C13" s="52"/>
      <c r="D13" s="54"/>
      <c r="E13" s="3"/>
      <c r="F13" s="19" t="str">
        <f>DEC2HEX(HEX2DEC(D13)+2^16*MOD(HEX2DEC(C13),4)+2^18*INT(HEX2DEC(C13)/2^5))</f>
        <v>0</v>
      </c>
      <c r="G13" s="1"/>
      <c r="H13" s="1"/>
      <c r="I13" s="41"/>
      <c r="J13" s="3"/>
      <c r="K13" s="19" t="str">
        <f>DEC2HEX(HEX2DEC(I13)/2^5)</f>
        <v>0</v>
      </c>
    </row>
    <row r="14" spans="3:11" ht="12.75">
      <c r="C14" s="52"/>
      <c r="D14" s="54"/>
      <c r="E14" s="3"/>
      <c r="F14" s="19" t="str">
        <f>DEC2HEX(HEX2DEC(D14)+2^16*MOD(HEX2DEC(C14),4)+2^18*INT(HEX2DEC(C14)/2^5))</f>
        <v>0</v>
      </c>
      <c r="G14" s="1"/>
      <c r="H14" s="1"/>
      <c r="I14" s="41"/>
      <c r="J14" s="3"/>
      <c r="K14" s="19" t="str">
        <f>DEC2HEX(HEX2DEC(I14)/2^5)</f>
        <v>0</v>
      </c>
    </row>
    <row r="15" spans="3:11" ht="12.75">
      <c r="C15" s="52"/>
      <c r="D15" s="54"/>
      <c r="E15" s="3"/>
      <c r="F15" s="19" t="str">
        <f>DEC2HEX(HEX2DEC(D15)+2^16*MOD(HEX2DEC(C15),4)+2^18*INT(HEX2DEC(C15)/2^5))</f>
        <v>0</v>
      </c>
      <c r="G15" s="1"/>
      <c r="H15" s="1"/>
      <c r="I15" s="41"/>
      <c r="J15" s="3"/>
      <c r="K15" s="19" t="str">
        <f>DEC2HEX(HEX2DEC(I15)/2^5)</f>
        <v>0</v>
      </c>
    </row>
    <row r="16" spans="3:11" ht="12.75">
      <c r="C16" s="52"/>
      <c r="D16" s="54"/>
      <c r="E16" s="3"/>
      <c r="F16" s="19" t="str">
        <f>DEC2HEX(HEX2DEC(D16)+2^16*MOD(HEX2DEC(C16),4)+2^18*INT(HEX2DEC(C16)/2^5))</f>
        <v>0</v>
      </c>
      <c r="G16" s="1"/>
      <c r="H16" s="1"/>
      <c r="I16" s="41"/>
      <c r="J16" s="3"/>
      <c r="K16" s="19" t="str">
        <f>DEC2HEX(HEX2DEC(I16)/2^5)</f>
        <v>0</v>
      </c>
    </row>
    <row r="17" spans="3:11" ht="12.75">
      <c r="C17" s="52"/>
      <c r="D17" s="54"/>
      <c r="E17" s="3"/>
      <c r="F17" s="19" t="str">
        <f>DEC2HEX(HEX2DEC(D17)+2^16*MOD(HEX2DEC(C17),4)+2^18*INT(HEX2DEC(C17)/2^5))</f>
        <v>0</v>
      </c>
      <c r="G17" s="1"/>
      <c r="H17" s="1"/>
      <c r="I17" s="41"/>
      <c r="J17" s="3"/>
      <c r="K17" s="19" t="str">
        <f>DEC2HEX(HEX2DEC(I17)/2^5)</f>
        <v>0</v>
      </c>
    </row>
    <row r="18" spans="3:11" ht="12.75">
      <c r="C18" s="52"/>
      <c r="D18" s="54"/>
      <c r="E18" s="3"/>
      <c r="F18" s="19" t="str">
        <f>DEC2HEX(HEX2DEC(D18)+2^16*MOD(HEX2DEC(C18),4)+2^18*INT(HEX2DEC(C18)/2^5))</f>
        <v>0</v>
      </c>
      <c r="G18" s="1"/>
      <c r="H18" s="1"/>
      <c r="I18" s="41"/>
      <c r="J18" s="3"/>
      <c r="K18" s="19" t="str">
        <f>DEC2HEX(HEX2DEC(I18)/2^5)</f>
        <v>0</v>
      </c>
    </row>
    <row r="19" spans="3:11" ht="12.75">
      <c r="C19" s="52"/>
      <c r="D19" s="54"/>
      <c r="E19" s="3"/>
      <c r="F19" s="19" t="str">
        <f>DEC2HEX(HEX2DEC(D19)+2^16*MOD(HEX2DEC(C19),4)+2^18*INT(HEX2DEC(C19)/2^5))</f>
        <v>0</v>
      </c>
      <c r="G19" s="1"/>
      <c r="H19" s="1"/>
      <c r="I19" s="41"/>
      <c r="J19" s="3"/>
      <c r="K19" s="19" t="str">
        <f>DEC2HEX(HEX2DEC(I19)/2^5)</f>
        <v>0</v>
      </c>
    </row>
    <row r="20" spans="3:11" ht="12.75">
      <c r="C20" s="52"/>
      <c r="D20" s="54"/>
      <c r="E20" s="3"/>
      <c r="F20" s="19" t="str">
        <f>DEC2HEX(HEX2DEC(D20)+2^16*MOD(HEX2DEC(C20),4)+2^18*INT(HEX2DEC(C20)/2^5))</f>
        <v>0</v>
      </c>
      <c r="G20" s="1"/>
      <c r="H20" s="1"/>
      <c r="I20" s="41"/>
      <c r="J20" s="3"/>
      <c r="K20" s="19" t="str">
        <f>DEC2HEX(HEX2DEC(I20)/2^5)</f>
        <v>0</v>
      </c>
    </row>
    <row r="21" spans="3:11" ht="12.75">
      <c r="C21" s="52"/>
      <c r="D21" s="54"/>
      <c r="E21" s="3"/>
      <c r="F21" s="19" t="str">
        <f>DEC2HEX(HEX2DEC(D21)+2^16*MOD(HEX2DEC(C21),4)+2^18*INT(HEX2DEC(C21)/2^5))</f>
        <v>0</v>
      </c>
      <c r="G21" s="1"/>
      <c r="H21" s="1"/>
      <c r="I21" s="41"/>
      <c r="J21" s="3"/>
      <c r="K21" s="19" t="str">
        <f>DEC2HEX(HEX2DEC(I21)/2^5)</f>
        <v>0</v>
      </c>
    </row>
    <row r="22" spans="3:11" ht="12.75">
      <c r="C22" s="52"/>
      <c r="D22" s="54"/>
      <c r="E22" s="3"/>
      <c r="F22" s="19" t="str">
        <f>DEC2HEX(HEX2DEC(D22)+2^16*MOD(HEX2DEC(C22),4)+2^18*INT(HEX2DEC(C22)/2^5))</f>
        <v>0</v>
      </c>
      <c r="G22" s="1"/>
      <c r="H22" s="1"/>
      <c r="I22" s="41"/>
      <c r="J22" s="3"/>
      <c r="K22" s="19" t="str">
        <f>DEC2HEX(HEX2DEC(I22)/2^5)</f>
        <v>0</v>
      </c>
    </row>
    <row r="23" spans="3:11" ht="12.75">
      <c r="C23" s="52"/>
      <c r="D23" s="54"/>
      <c r="E23" s="3"/>
      <c r="F23" s="19" t="str">
        <f>DEC2HEX(HEX2DEC(D23)+2^16*MOD(HEX2DEC(C23),4)+2^18*INT(HEX2DEC(C23)/2^5))</f>
        <v>0</v>
      </c>
      <c r="G23" s="1"/>
      <c r="H23" s="1"/>
      <c r="I23" s="41"/>
      <c r="J23" s="3"/>
      <c r="K23" s="19" t="str">
        <f>DEC2HEX(HEX2DEC(I23)/2^5)</f>
        <v>0</v>
      </c>
    </row>
    <row r="24" spans="3:11" ht="12.75">
      <c r="C24" s="52"/>
      <c r="D24" s="54"/>
      <c r="E24" s="3"/>
      <c r="F24" s="19" t="str">
        <f>DEC2HEX(HEX2DEC(D24)+2^16*MOD(HEX2DEC(C24),4)+2^18*INT(HEX2DEC(C24)/2^5))</f>
        <v>0</v>
      </c>
      <c r="G24" s="1"/>
      <c r="H24" s="1"/>
      <c r="I24" s="41"/>
      <c r="J24" s="3"/>
      <c r="K24" s="19" t="str">
        <f>DEC2HEX(HEX2DEC(I24)/2^5)</f>
        <v>0</v>
      </c>
    </row>
    <row r="25" spans="3:11" ht="12.75">
      <c r="C25" s="52"/>
      <c r="D25" s="54"/>
      <c r="E25" s="3"/>
      <c r="F25" s="19" t="str">
        <f>DEC2HEX(HEX2DEC(D25)+2^16*MOD(HEX2DEC(C25),4)+2^18*INT(HEX2DEC(C25)/2^5))</f>
        <v>0</v>
      </c>
      <c r="G25" s="1"/>
      <c r="H25" s="1"/>
      <c r="I25" s="41"/>
      <c r="J25" s="3"/>
      <c r="K25" s="19" t="str">
        <f>DEC2HEX(HEX2DEC(I25)/2^5)</f>
        <v>0</v>
      </c>
    </row>
    <row r="26" spans="3:11" ht="12.75">
      <c r="C26" s="52"/>
      <c r="D26" s="54"/>
      <c r="E26" s="3"/>
      <c r="F26" s="19" t="str">
        <f>DEC2HEX(HEX2DEC(D26)+2^16*MOD(HEX2DEC(C26),4)+2^18*INT(HEX2DEC(C26)/2^5))</f>
        <v>0</v>
      </c>
      <c r="G26" s="1"/>
      <c r="H26" s="1"/>
      <c r="I26" s="41"/>
      <c r="J26" s="3"/>
      <c r="K26" s="19" t="str">
        <f>DEC2HEX(HEX2DEC(I26)/2^5)</f>
        <v>0</v>
      </c>
    </row>
    <row r="27" spans="3:11" ht="12.75">
      <c r="C27" s="52"/>
      <c r="D27" s="54"/>
      <c r="E27" s="3"/>
      <c r="F27" s="19" t="str">
        <f>DEC2HEX(HEX2DEC(D27)+2^16*MOD(HEX2DEC(C27),4)+2^18*INT(HEX2DEC(C27)/2^5))</f>
        <v>0</v>
      </c>
      <c r="G27" s="1"/>
      <c r="H27" s="1"/>
      <c r="I27" s="41"/>
      <c r="J27" s="3"/>
      <c r="K27" s="19" t="str">
        <f>DEC2HEX(HEX2DEC(I27)/2^5)</f>
        <v>0</v>
      </c>
    </row>
    <row r="28" spans="3:11" ht="12.75">
      <c r="C28" s="52"/>
      <c r="D28" s="54"/>
      <c r="E28" s="3"/>
      <c r="F28" s="19" t="str">
        <f>DEC2HEX(HEX2DEC(D28)+2^16*MOD(HEX2DEC(C28),4)+2^18*INT(HEX2DEC(C28)/2^5))</f>
        <v>0</v>
      </c>
      <c r="G28" s="1"/>
      <c r="H28" s="1"/>
      <c r="I28" s="41"/>
      <c r="J28" s="3"/>
      <c r="K28" s="19" t="str">
        <f>DEC2HEX(HEX2DEC(I28)/2^5)</f>
        <v>0</v>
      </c>
    </row>
    <row r="29" spans="3:11" ht="12.75">
      <c r="C29" s="52"/>
      <c r="D29" s="54"/>
      <c r="E29" s="3"/>
      <c r="F29" s="19" t="str">
        <f>DEC2HEX(HEX2DEC(D29)+2^16*MOD(HEX2DEC(C29),4)+2^18*INT(HEX2DEC(C29)/2^5))</f>
        <v>0</v>
      </c>
      <c r="G29" s="1"/>
      <c r="H29" s="1"/>
      <c r="I29" s="41"/>
      <c r="J29" s="3"/>
      <c r="K29" s="19" t="str">
        <f>DEC2HEX(HEX2DEC(I29)/2^5)</f>
        <v>0</v>
      </c>
    </row>
    <row r="30" spans="3:11" ht="12.75">
      <c r="C30" s="52"/>
      <c r="D30" s="54"/>
      <c r="E30" s="3"/>
      <c r="F30" s="19" t="str">
        <f>DEC2HEX(HEX2DEC(D30)+2^16*MOD(HEX2DEC(C30),4)+2^18*INT(HEX2DEC(C30)/2^5))</f>
        <v>0</v>
      </c>
      <c r="G30" s="1"/>
      <c r="H30" s="1"/>
      <c r="I30" s="41"/>
      <c r="J30" s="3"/>
      <c r="K30" s="19" t="str">
        <f>DEC2HEX(HEX2DEC(I30)/2^5)</f>
        <v>0</v>
      </c>
    </row>
    <row r="31" spans="3:11" ht="12.75">
      <c r="C31" s="52"/>
      <c r="D31" s="54"/>
      <c r="E31" s="3"/>
      <c r="F31" s="19" t="str">
        <f>DEC2HEX(HEX2DEC(D31)+2^16*MOD(HEX2DEC(C31),4)+2^18*INT(HEX2DEC(C31)/2^5))</f>
        <v>0</v>
      </c>
      <c r="G31" s="1"/>
      <c r="H31" s="1"/>
      <c r="I31" s="41"/>
      <c r="J31" s="3"/>
      <c r="K31" s="19" t="str">
        <f>DEC2HEX(HEX2DEC(I31)/2^5)</f>
        <v>0</v>
      </c>
    </row>
    <row r="32" spans="3:11" ht="12.75">
      <c r="C32" s="52"/>
      <c r="D32" s="54"/>
      <c r="E32" s="3"/>
      <c r="F32" s="19" t="str">
        <f>DEC2HEX(HEX2DEC(D32)+2^16*MOD(HEX2DEC(C32),4)+2^18*INT(HEX2DEC(C32)/2^5))</f>
        <v>0</v>
      </c>
      <c r="G32" s="1"/>
      <c r="H32" s="1"/>
      <c r="I32" s="41"/>
      <c r="J32" s="3"/>
      <c r="K32" s="19" t="str">
        <f>DEC2HEX(HEX2DEC(I32)/2^5)</f>
        <v>0</v>
      </c>
    </row>
    <row r="33" spans="3:11" ht="12.75">
      <c r="C33" s="52"/>
      <c r="D33" s="54"/>
      <c r="E33" s="3"/>
      <c r="F33" s="19" t="str">
        <f>DEC2HEX(HEX2DEC(D33)+2^16*MOD(HEX2DEC(C33),4)+2^18*INT(HEX2DEC(C33)/2^5))</f>
        <v>0</v>
      </c>
      <c r="G33" s="1"/>
      <c r="H33" s="1"/>
      <c r="I33" s="41"/>
      <c r="J33" s="3"/>
      <c r="K33" s="19" t="str">
        <f>DEC2HEX(HEX2DEC(I33)/2^5)</f>
        <v>0</v>
      </c>
    </row>
    <row r="34" spans="3:11" ht="12.75">
      <c r="C34" s="52"/>
      <c r="D34" s="54"/>
      <c r="E34" s="3"/>
      <c r="F34" s="19" t="str">
        <f>DEC2HEX(HEX2DEC(D34)+2^16*MOD(HEX2DEC(C34),4)+2^18*INT(HEX2DEC(C34)/2^5))</f>
        <v>0</v>
      </c>
      <c r="G34" s="1"/>
      <c r="H34" s="1"/>
      <c r="I34" s="41"/>
      <c r="J34" s="3"/>
      <c r="K34" s="19" t="str">
        <f>DEC2HEX(HEX2DEC(I34)/2^5)</f>
        <v>0</v>
      </c>
    </row>
    <row r="35" spans="3:11" ht="12.75">
      <c r="C35" s="52"/>
      <c r="D35" s="54"/>
      <c r="E35" s="3"/>
      <c r="F35" s="19" t="str">
        <f>DEC2HEX(HEX2DEC(D35)+2^16*MOD(HEX2DEC(C35),4)+2^18*INT(HEX2DEC(C35)/2^5))</f>
        <v>0</v>
      </c>
      <c r="G35" s="1"/>
      <c r="H35" s="1"/>
      <c r="I35" s="41"/>
      <c r="J35" s="3"/>
      <c r="K35" s="19" t="str">
        <f>DEC2HEX(HEX2DEC(I35)/2^5)</f>
        <v>0</v>
      </c>
    </row>
    <row r="36" spans="3:11" ht="13.5" thickBot="1">
      <c r="C36" s="55"/>
      <c r="D36" s="57"/>
      <c r="E36" s="59"/>
      <c r="F36" s="60" t="str">
        <f>DEC2HEX(HEX2DEC(D36)+2^16*MOD(HEX2DEC(C36),4)+2^18*INT(HEX2DEC(C36)/2^5))</f>
        <v>0</v>
      </c>
      <c r="G36" s="1"/>
      <c r="H36" s="1"/>
      <c r="I36" s="44"/>
      <c r="J36" s="59"/>
      <c r="K36" s="60" t="str">
        <f>DEC2HEX(HEX2DEC(I36)/2^5)</f>
        <v>0</v>
      </c>
    </row>
    <row r="37" ht="13.5" thickTop="1"/>
  </sheetData>
  <sheetProtection sheet="1" objects="1" scenarios="1"/>
  <mergeCells count="3">
    <mergeCell ref="C4:D4"/>
    <mergeCell ref="C3:F3"/>
    <mergeCell ref="I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jackx</cp:lastModifiedBy>
  <dcterms:created xsi:type="dcterms:W3CDTF">1996-10-14T23:33:28Z</dcterms:created>
  <dcterms:modified xsi:type="dcterms:W3CDTF">2011-02-10T20:09:11Z</dcterms:modified>
  <cp:category/>
  <cp:version/>
  <cp:contentType/>
  <cp:contentStatus/>
</cp:coreProperties>
</file>